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240" windowWidth="23250" windowHeight="12465"/>
  </bookViews>
  <sheets>
    <sheet name="Tabulka 1 - model ZŠ pedag" sheetId="5" r:id="rId1"/>
    <sheet name="Tabulka 2 - model ZŠ pedag" sheetId="7" r:id="rId2"/>
    <sheet name="ZŠ modelové školy" sheetId="1" state="hidden" r:id="rId3"/>
  </sheets>
  <externalReferences>
    <externalReference r:id="rId4"/>
  </externalReferences>
  <definedNames>
    <definedName name="_xlnm._FilterDatabase" localSheetId="2" hidden="1">'ZŠ modelové školy'!$BN$5:$BO$52</definedName>
  </definedNames>
  <calcPr calcId="145621"/>
</workbook>
</file>

<file path=xl/calcChain.xml><?xml version="1.0" encoding="utf-8"?>
<calcChain xmlns="http://schemas.openxmlformats.org/spreadsheetml/2006/main">
  <c r="AO55" i="7"/>
  <c r="X55"/>
  <c r="Y55" s="1"/>
  <c r="G55"/>
  <c r="AV55" s="1"/>
  <c r="AO54"/>
  <c r="X54"/>
  <c r="Y54" s="1"/>
  <c r="G54"/>
  <c r="AV54" s="1"/>
  <c r="AO53"/>
  <c r="X53"/>
  <c r="G53"/>
  <c r="AV53" s="1"/>
  <c r="AO52"/>
  <c r="X52"/>
  <c r="G52"/>
  <c r="AV52" s="1"/>
  <c r="AO51"/>
  <c r="Y51"/>
  <c r="X51"/>
  <c r="G51"/>
  <c r="AV51" s="1"/>
  <c r="AO50"/>
  <c r="Y50"/>
  <c r="X50"/>
  <c r="G50"/>
  <c r="AV50" s="1"/>
  <c r="AO49"/>
  <c r="X49"/>
  <c r="G49"/>
  <c r="AO48"/>
  <c r="X48"/>
  <c r="G48"/>
  <c r="AV48" s="1"/>
  <c r="AO47"/>
  <c r="X47"/>
  <c r="Y47" s="1"/>
  <c r="G47"/>
  <c r="AV47" s="1"/>
  <c r="AO46"/>
  <c r="X46"/>
  <c r="Y46" s="1"/>
  <c r="G46"/>
  <c r="AV46" s="1"/>
  <c r="AO45"/>
  <c r="X45"/>
  <c r="G45"/>
  <c r="AV45" s="1"/>
  <c r="AO44"/>
  <c r="X44"/>
  <c r="G44"/>
  <c r="AV44" s="1"/>
  <c r="AO43"/>
  <c r="Y43"/>
  <c r="X43"/>
  <c r="G43"/>
  <c r="AV43" s="1"/>
  <c r="AO42"/>
  <c r="X42"/>
  <c r="Y42" s="1"/>
  <c r="G42"/>
  <c r="AO41"/>
  <c r="X41"/>
  <c r="G41"/>
  <c r="AV41" s="1"/>
  <c r="AO40"/>
  <c r="X40"/>
  <c r="G40"/>
  <c r="AV40" s="1"/>
  <c r="AO39"/>
  <c r="X39"/>
  <c r="Y39" s="1"/>
  <c r="G39"/>
  <c r="AV39" s="1"/>
  <c r="AO38"/>
  <c r="X38"/>
  <c r="Y38" s="1"/>
  <c r="G38"/>
  <c r="AV38" s="1"/>
  <c r="AO37"/>
  <c r="X37"/>
  <c r="G37"/>
  <c r="AO36"/>
  <c r="X36"/>
  <c r="G36"/>
  <c r="AV36" s="1"/>
  <c r="AO35"/>
  <c r="X35"/>
  <c r="Y35" s="1"/>
  <c r="G35"/>
  <c r="AV35" s="1"/>
  <c r="AO34"/>
  <c r="X34"/>
  <c r="Y34" s="1"/>
  <c r="G34"/>
  <c r="AV34" s="1"/>
  <c r="AO33"/>
  <c r="X33"/>
  <c r="G33"/>
  <c r="AV33" s="1"/>
  <c r="AO32"/>
  <c r="X32"/>
  <c r="G32"/>
  <c r="AO31"/>
  <c r="X31"/>
  <c r="Y31" s="1"/>
  <c r="G31"/>
  <c r="AO30"/>
  <c r="X30"/>
  <c r="Y30" s="1"/>
  <c r="G30"/>
  <c r="AV30" s="1"/>
  <c r="AO29"/>
  <c r="X29"/>
  <c r="AT29" s="1"/>
  <c r="G29"/>
  <c r="AO28"/>
  <c r="X28"/>
  <c r="G28"/>
  <c r="AT27"/>
  <c r="AO27"/>
  <c r="X27"/>
  <c r="G27"/>
  <c r="AO26"/>
  <c r="X26"/>
  <c r="G26"/>
  <c r="AT25"/>
  <c r="AO25"/>
  <c r="X25"/>
  <c r="G25"/>
  <c r="AO24"/>
  <c r="X24"/>
  <c r="G24"/>
  <c r="AO23"/>
  <c r="X23"/>
  <c r="AT23" s="1"/>
  <c r="G23"/>
  <c r="AO22"/>
  <c r="X22"/>
  <c r="G22"/>
  <c r="AO21"/>
  <c r="X21"/>
  <c r="AS21" s="1"/>
  <c r="G21"/>
  <c r="AO20"/>
  <c r="X20"/>
  <c r="G20"/>
  <c r="AS19"/>
  <c r="AO19"/>
  <c r="X19"/>
  <c r="G19"/>
  <c r="AO18"/>
  <c r="X18"/>
  <c r="G18"/>
  <c r="AS17"/>
  <c r="AO17"/>
  <c r="X17"/>
  <c r="G17"/>
  <c r="AO16"/>
  <c r="X16"/>
  <c r="G16"/>
  <c r="AO15"/>
  <c r="X15"/>
  <c r="AS15" s="1"/>
  <c r="G15"/>
  <c r="AO14"/>
  <c r="X14"/>
  <c r="G14"/>
  <c r="AO13"/>
  <c r="X13"/>
  <c r="AW13" s="1"/>
  <c r="G13"/>
  <c r="AV13" s="1"/>
  <c r="AO12"/>
  <c r="X12"/>
  <c r="AW12" s="1"/>
  <c r="G12"/>
  <c r="AV12" s="1"/>
  <c r="AO11"/>
  <c r="X11"/>
  <c r="AW11" s="1"/>
  <c r="G11"/>
  <c r="AV11" s="1"/>
  <c r="AO10"/>
  <c r="X10"/>
  <c r="AW10" s="1"/>
  <c r="G10"/>
  <c r="AV10" s="1"/>
  <c r="AO9"/>
  <c r="X9"/>
  <c r="AW9" s="1"/>
  <c r="G9"/>
  <c r="AV9" s="1"/>
  <c r="BA8"/>
  <c r="AO44" i="5"/>
  <c r="AP9" i="7" l="1"/>
  <c r="AP10"/>
  <c r="AP8" s="1"/>
  <c r="AP11"/>
  <c r="AP12"/>
  <c r="AP13"/>
  <c r="AV31"/>
  <c r="AV32"/>
  <c r="AV37"/>
  <c r="AV42"/>
  <c r="AV49"/>
  <c r="AT32"/>
  <c r="AW32"/>
  <c r="AX32" s="1"/>
  <c r="AY32" s="1"/>
  <c r="AT40"/>
  <c r="AW40"/>
  <c r="AU48"/>
  <c r="AW48"/>
  <c r="AX48" s="1"/>
  <c r="AY48" s="1"/>
  <c r="AT31"/>
  <c r="AW31"/>
  <c r="AT35"/>
  <c r="AW35"/>
  <c r="AX35" s="1"/>
  <c r="AY35" s="1"/>
  <c r="AT39"/>
  <c r="AW39"/>
  <c r="AT43"/>
  <c r="AW43"/>
  <c r="AX43" s="1"/>
  <c r="AY43" s="1"/>
  <c r="AU47"/>
  <c r="AW47"/>
  <c r="AU51"/>
  <c r="AW51"/>
  <c r="AX51" s="1"/>
  <c r="AY51" s="1"/>
  <c r="AU55"/>
  <c r="AW55"/>
  <c r="AT36"/>
  <c r="AW36"/>
  <c r="AU44"/>
  <c r="AW44"/>
  <c r="AU52"/>
  <c r="AW52"/>
  <c r="AX52" s="1"/>
  <c r="AY52" s="1"/>
  <c r="AP15"/>
  <c r="AW15"/>
  <c r="AP17"/>
  <c r="AW17"/>
  <c r="AP19"/>
  <c r="AW19"/>
  <c r="AP21"/>
  <c r="AW21"/>
  <c r="AX21" s="1"/>
  <c r="AY21" s="1"/>
  <c r="AQ23"/>
  <c r="AW23"/>
  <c r="AQ25"/>
  <c r="AW25"/>
  <c r="AQ27"/>
  <c r="AW27"/>
  <c r="AQ29"/>
  <c r="AW29"/>
  <c r="Y32"/>
  <c r="AT33"/>
  <c r="AX33" s="1"/>
  <c r="AY33" s="1"/>
  <c r="AW33"/>
  <c r="Y36"/>
  <c r="AT37"/>
  <c r="AW37"/>
  <c r="Y40"/>
  <c r="AT41"/>
  <c r="AX41" s="1"/>
  <c r="AY41" s="1"/>
  <c r="AW41"/>
  <c r="Y44"/>
  <c r="AU45"/>
  <c r="AW45"/>
  <c r="AX45" s="1"/>
  <c r="AY45" s="1"/>
  <c r="Y48"/>
  <c r="AU49"/>
  <c r="AX49" s="1"/>
  <c r="AY49" s="1"/>
  <c r="AW49"/>
  <c r="Y52"/>
  <c r="AU53"/>
  <c r="AW53"/>
  <c r="AP14"/>
  <c r="AW14"/>
  <c r="Y15"/>
  <c r="AP16"/>
  <c r="AW16"/>
  <c r="Y17"/>
  <c r="AP18"/>
  <c r="AW18"/>
  <c r="Y19"/>
  <c r="AP20"/>
  <c r="AW20"/>
  <c r="Y21"/>
  <c r="AP22"/>
  <c r="AW22"/>
  <c r="Y23"/>
  <c r="AQ24"/>
  <c r="AW24"/>
  <c r="Y25"/>
  <c r="AQ26"/>
  <c r="AW26"/>
  <c r="Y27"/>
  <c r="AQ28"/>
  <c r="AW28"/>
  <c r="Y29"/>
  <c r="AT30"/>
  <c r="AW30"/>
  <c r="AX30" s="1"/>
  <c r="AY30" s="1"/>
  <c r="Y33"/>
  <c r="AT34"/>
  <c r="AW34"/>
  <c r="Y37"/>
  <c r="AT38"/>
  <c r="AW38"/>
  <c r="Y41"/>
  <c r="AT42"/>
  <c r="AW42"/>
  <c r="Y45"/>
  <c r="AU46"/>
  <c r="AX46" s="1"/>
  <c r="AY46" s="1"/>
  <c r="AW46"/>
  <c r="Y49"/>
  <c r="AU50"/>
  <c r="AW50"/>
  <c r="Y53"/>
  <c r="AU54"/>
  <c r="AW54"/>
  <c r="AX34"/>
  <c r="AY34" s="1"/>
  <c r="AX54"/>
  <c r="AY54" s="1"/>
  <c r="AX36"/>
  <c r="AY36" s="1"/>
  <c r="AV14"/>
  <c r="AV16"/>
  <c r="AV20"/>
  <c r="AV24"/>
  <c r="AV28"/>
  <c r="AS9"/>
  <c r="AS12"/>
  <c r="AX12" s="1"/>
  <c r="AY12" s="1"/>
  <c r="Y24"/>
  <c r="AO8"/>
  <c r="Y9"/>
  <c r="Y10"/>
  <c r="Y11"/>
  <c r="Y12"/>
  <c r="Y13"/>
  <c r="AV15"/>
  <c r="AX15" s="1"/>
  <c r="AV17"/>
  <c r="AV19"/>
  <c r="AX19" s="1"/>
  <c r="AV21"/>
  <c r="AV23"/>
  <c r="AX23" s="1"/>
  <c r="AY23" s="1"/>
  <c r="AV25"/>
  <c r="AV27"/>
  <c r="AX27" s="1"/>
  <c r="AV29"/>
  <c r="AV18"/>
  <c r="AV22"/>
  <c r="AV26"/>
  <c r="X8"/>
  <c r="AS10"/>
  <c r="AX10" s="1"/>
  <c r="AY10" s="1"/>
  <c r="AS11"/>
  <c r="AX11" s="1"/>
  <c r="AY11" s="1"/>
  <c r="AS13"/>
  <c r="AX13" s="1"/>
  <c r="AY13" s="1"/>
  <c r="Y14"/>
  <c r="Y16"/>
  <c r="Y18"/>
  <c r="Y20"/>
  <c r="Y22"/>
  <c r="Y26"/>
  <c r="Y28"/>
  <c r="AS14"/>
  <c r="AS16"/>
  <c r="AS18"/>
  <c r="AS20"/>
  <c r="AS22"/>
  <c r="AT24"/>
  <c r="AT26"/>
  <c r="AT28"/>
  <c r="AQ30"/>
  <c r="AQ31"/>
  <c r="AQ32"/>
  <c r="AQ33"/>
  <c r="AQ34"/>
  <c r="AQ35"/>
  <c r="AQ36"/>
  <c r="AZ36" s="1"/>
  <c r="AQ37"/>
  <c r="AQ38"/>
  <c r="AQ39"/>
  <c r="AQ40"/>
  <c r="AQ41"/>
  <c r="AQ42"/>
  <c r="AQ43"/>
  <c r="AR44"/>
  <c r="AR45"/>
  <c r="AR46"/>
  <c r="AR47"/>
  <c r="AR48"/>
  <c r="AR49"/>
  <c r="AR50"/>
  <c r="AR51"/>
  <c r="AR52"/>
  <c r="AR53"/>
  <c r="AR54"/>
  <c r="AR55"/>
  <c r="AX50" l="1"/>
  <c r="AY50" s="1"/>
  <c r="AX25"/>
  <c r="AY25" s="1"/>
  <c r="AX17"/>
  <c r="AY17" s="1"/>
  <c r="AX42"/>
  <c r="AY42" s="1"/>
  <c r="AX38"/>
  <c r="AY38" s="1"/>
  <c r="AX53"/>
  <c r="AY53" s="1"/>
  <c r="AX37"/>
  <c r="AY37" s="1"/>
  <c r="AX55"/>
  <c r="AY55" s="1"/>
  <c r="AX47"/>
  <c r="AY47" s="1"/>
  <c r="AX39"/>
  <c r="AY39" s="1"/>
  <c r="AX31"/>
  <c r="AY31" s="1"/>
  <c r="AX40"/>
  <c r="AY40" s="1"/>
  <c r="AU8"/>
  <c r="AX44"/>
  <c r="AY44" s="1"/>
  <c r="AZ54"/>
  <c r="BB54" s="1"/>
  <c r="AZ46"/>
  <c r="AZ34"/>
  <c r="BB34" s="1"/>
  <c r="AX29"/>
  <c r="AY29" s="1"/>
  <c r="AZ42"/>
  <c r="BC42" s="1"/>
  <c r="AZ38"/>
  <c r="BC38" s="1"/>
  <c r="AZ51"/>
  <c r="BC51" s="1"/>
  <c r="BC54"/>
  <c r="BC46"/>
  <c r="BB46"/>
  <c r="AZ52"/>
  <c r="AZ48"/>
  <c r="AZ32"/>
  <c r="BB32" s="1"/>
  <c r="AZ39"/>
  <c r="BC39" s="1"/>
  <c r="AZ35"/>
  <c r="BC35" s="1"/>
  <c r="BC36"/>
  <c r="BB36"/>
  <c r="AZ41"/>
  <c r="AZ33"/>
  <c r="AZ10"/>
  <c r="AZ47"/>
  <c r="AZ50"/>
  <c r="AZ53"/>
  <c r="AZ49"/>
  <c r="AZ45"/>
  <c r="AZ37"/>
  <c r="AZ40"/>
  <c r="AZ43"/>
  <c r="AX24"/>
  <c r="AY24" s="1"/>
  <c r="AY15"/>
  <c r="AZ15"/>
  <c r="AX18"/>
  <c r="AY18" s="1"/>
  <c r="AV8"/>
  <c r="AW8"/>
  <c r="AX16"/>
  <c r="AY16" s="1"/>
  <c r="AX22"/>
  <c r="AX14"/>
  <c r="AY14" s="1"/>
  <c r="AY27"/>
  <c r="AZ27"/>
  <c r="AY19"/>
  <c r="AZ19"/>
  <c r="AZ13"/>
  <c r="AZ30"/>
  <c r="AQ8"/>
  <c r="AX9"/>
  <c r="AS8"/>
  <c r="AZ21"/>
  <c r="AZ25"/>
  <c r="AZ24"/>
  <c r="AZ12"/>
  <c r="AX28"/>
  <c r="AX20"/>
  <c r="AT8"/>
  <c r="AZ23"/>
  <c r="AZ11"/>
  <c r="AR8"/>
  <c r="AX26"/>
  <c r="AZ17"/>
  <c r="AZ31" l="1"/>
  <c r="AZ55"/>
  <c r="AZ44"/>
  <c r="BC44" s="1"/>
  <c r="AZ29"/>
  <c r="BC29" s="1"/>
  <c r="BC34"/>
  <c r="BB35"/>
  <c r="BB38"/>
  <c r="AZ16"/>
  <c r="BC16" s="1"/>
  <c r="BB42"/>
  <c r="AZ18"/>
  <c r="BC18" s="1"/>
  <c r="AZ14"/>
  <c r="BC14" s="1"/>
  <c r="BC21"/>
  <c r="BB21"/>
  <c r="BC15"/>
  <c r="BB15"/>
  <c r="BC10"/>
  <c r="BB10"/>
  <c r="BC17"/>
  <c r="BB17"/>
  <c r="BC12"/>
  <c r="BB12"/>
  <c r="BC13"/>
  <c r="BB13"/>
  <c r="BB51"/>
  <c r="BC11"/>
  <c r="BB11"/>
  <c r="BC19"/>
  <c r="BB19"/>
  <c r="BC32"/>
  <c r="BB44"/>
  <c r="BC53"/>
  <c r="BB53"/>
  <c r="BC48"/>
  <c r="BB48"/>
  <c r="BC50"/>
  <c r="BB50"/>
  <c r="BC52"/>
  <c r="BB52"/>
  <c r="BC45"/>
  <c r="BB45"/>
  <c r="BC47"/>
  <c r="BB47"/>
  <c r="BC49"/>
  <c r="BB49"/>
  <c r="BB39"/>
  <c r="BC23"/>
  <c r="BB23"/>
  <c r="BC25"/>
  <c r="BB25"/>
  <c r="BC31"/>
  <c r="BB31"/>
  <c r="BC30"/>
  <c r="BB30"/>
  <c r="BC43"/>
  <c r="BB43"/>
  <c r="BC40"/>
  <c r="BB40"/>
  <c r="BC33"/>
  <c r="BB33"/>
  <c r="BC27"/>
  <c r="BB27"/>
  <c r="BC24"/>
  <c r="BB24"/>
  <c r="BC37"/>
  <c r="BB37"/>
  <c r="BC41"/>
  <c r="BB41"/>
  <c r="AY22"/>
  <c r="AZ22"/>
  <c r="AY20"/>
  <c r="AZ20"/>
  <c r="AX8"/>
  <c r="AY8" s="1"/>
  <c r="AY9"/>
  <c r="AZ9"/>
  <c r="BB9" s="1"/>
  <c r="AY26"/>
  <c r="AZ26"/>
  <c r="AY28"/>
  <c r="AZ28"/>
  <c r="BB29" l="1"/>
  <c r="BB55"/>
  <c r="BC55"/>
  <c r="BB14"/>
  <c r="BB16"/>
  <c r="BB18"/>
  <c r="BC22"/>
  <c r="BB22"/>
  <c r="BC20"/>
  <c r="BB20"/>
  <c r="BC26"/>
  <c r="BB26"/>
  <c r="BC28"/>
  <c r="BB28"/>
  <c r="BC9"/>
  <c r="AZ8"/>
  <c r="BC8" s="1"/>
  <c r="BB8" l="1"/>
  <c r="AO9" i="5"/>
  <c r="X9"/>
  <c r="AW9" s="1"/>
  <c r="G9"/>
  <c r="AV9" s="1"/>
  <c r="AP9" l="1"/>
  <c r="Y9"/>
  <c r="X10"/>
  <c r="AW10" s="1"/>
  <c r="X11"/>
  <c r="AW11" s="1"/>
  <c r="X12"/>
  <c r="AW12" s="1"/>
  <c r="X13"/>
  <c r="X14"/>
  <c r="AW14" s="1"/>
  <c r="X15"/>
  <c r="X16"/>
  <c r="AW16" s="1"/>
  <c r="X17"/>
  <c r="X18"/>
  <c r="AW18" s="1"/>
  <c r="X19"/>
  <c r="X20"/>
  <c r="AW20" s="1"/>
  <c r="X21"/>
  <c r="X22"/>
  <c r="AW22" s="1"/>
  <c r="X23"/>
  <c r="X24"/>
  <c r="AW24" s="1"/>
  <c r="X25"/>
  <c r="X26"/>
  <c r="AW26" s="1"/>
  <c r="X27"/>
  <c r="X28"/>
  <c r="AW28" s="1"/>
  <c r="X29"/>
  <c r="X30"/>
  <c r="AW30" s="1"/>
  <c r="X31"/>
  <c r="X32"/>
  <c r="AW32" s="1"/>
  <c r="X33"/>
  <c r="X34"/>
  <c r="AW34" s="1"/>
  <c r="X35"/>
  <c r="AW35" s="1"/>
  <c r="X36"/>
  <c r="AW36" s="1"/>
  <c r="X37"/>
  <c r="X38"/>
  <c r="AW38" s="1"/>
  <c r="X39"/>
  <c r="AW39" s="1"/>
  <c r="X40"/>
  <c r="AW40" s="1"/>
  <c r="X41"/>
  <c r="X42"/>
  <c r="AW42" s="1"/>
  <c r="X43"/>
  <c r="AW43" s="1"/>
  <c r="X44"/>
  <c r="X45"/>
  <c r="X46"/>
  <c r="X47"/>
  <c r="X48"/>
  <c r="X49"/>
  <c r="X50"/>
  <c r="X51"/>
  <c r="X52"/>
  <c r="X53"/>
  <c r="X54"/>
  <c r="X55"/>
  <c r="AO55"/>
  <c r="G55"/>
  <c r="AO54"/>
  <c r="G54"/>
  <c r="AV54" s="1"/>
  <c r="AO53"/>
  <c r="G53"/>
  <c r="AV53" s="1"/>
  <c r="AO52"/>
  <c r="G52"/>
  <c r="AV52" s="1"/>
  <c r="AO51"/>
  <c r="G51"/>
  <c r="AO50"/>
  <c r="G50"/>
  <c r="AV50" s="1"/>
  <c r="AO49"/>
  <c r="G49"/>
  <c r="AV49" s="1"/>
  <c r="AO48"/>
  <c r="G48"/>
  <c r="AV48" s="1"/>
  <c r="AO47"/>
  <c r="G47"/>
  <c r="AO46"/>
  <c r="G46"/>
  <c r="AV46" s="1"/>
  <c r="AO45"/>
  <c r="G45"/>
  <c r="AV45" s="1"/>
  <c r="G44"/>
  <c r="AV44" s="1"/>
  <c r="AO43"/>
  <c r="G43"/>
  <c r="AO42"/>
  <c r="G42"/>
  <c r="AV42" s="1"/>
  <c r="AO41"/>
  <c r="G41"/>
  <c r="AO40"/>
  <c r="G40"/>
  <c r="AO39"/>
  <c r="G39"/>
  <c r="AQ38"/>
  <c r="AO38"/>
  <c r="G38"/>
  <c r="AO37"/>
  <c r="G37"/>
  <c r="AO36"/>
  <c r="G36"/>
  <c r="AO35"/>
  <c r="G35"/>
  <c r="AO34"/>
  <c r="G34"/>
  <c r="AO33"/>
  <c r="G33"/>
  <c r="AO32"/>
  <c r="G32"/>
  <c r="AO31"/>
  <c r="G31"/>
  <c r="AO30"/>
  <c r="G30"/>
  <c r="AO29"/>
  <c r="G29"/>
  <c r="AO28"/>
  <c r="G28"/>
  <c r="AO27"/>
  <c r="G27"/>
  <c r="AO26"/>
  <c r="Y26"/>
  <c r="G26"/>
  <c r="AO25"/>
  <c r="G25"/>
  <c r="AO24"/>
  <c r="G24"/>
  <c r="AO23"/>
  <c r="G23"/>
  <c r="AO22"/>
  <c r="Y22"/>
  <c r="G22"/>
  <c r="AO21"/>
  <c r="G21"/>
  <c r="AO20"/>
  <c r="G20"/>
  <c r="AO19"/>
  <c r="G19"/>
  <c r="AO18"/>
  <c r="G18"/>
  <c r="AO17"/>
  <c r="G17"/>
  <c r="AV17" s="1"/>
  <c r="AO16"/>
  <c r="G16"/>
  <c r="AO15"/>
  <c r="G15"/>
  <c r="AO14"/>
  <c r="G14"/>
  <c r="AO13"/>
  <c r="G13"/>
  <c r="AO12"/>
  <c r="G12"/>
  <c r="AO11"/>
  <c r="G11"/>
  <c r="AO10"/>
  <c r="G10"/>
  <c r="AP10" l="1"/>
  <c r="Y30"/>
  <c r="AQ42"/>
  <c r="AV13"/>
  <c r="AP14"/>
  <c r="Y18"/>
  <c r="Y34"/>
  <c r="AW55"/>
  <c r="AR55"/>
  <c r="AU55"/>
  <c r="AW51"/>
  <c r="AR51"/>
  <c r="AU51"/>
  <c r="AW47"/>
  <c r="AR47"/>
  <c r="AU47"/>
  <c r="AT31"/>
  <c r="AW31"/>
  <c r="AT27"/>
  <c r="AW27"/>
  <c r="AT23"/>
  <c r="AW23"/>
  <c r="AS19"/>
  <c r="AW19"/>
  <c r="AS15"/>
  <c r="AW15"/>
  <c r="AV19"/>
  <c r="AV21"/>
  <c r="AW54"/>
  <c r="AU54"/>
  <c r="AX54" s="1"/>
  <c r="AR54"/>
  <c r="AW50"/>
  <c r="AU50"/>
  <c r="AR50"/>
  <c r="AW46"/>
  <c r="AR46"/>
  <c r="AU46"/>
  <c r="AV47"/>
  <c r="AV51"/>
  <c r="AV55"/>
  <c r="AW53"/>
  <c r="AU53"/>
  <c r="AX53" s="1"/>
  <c r="AR53"/>
  <c r="AW49"/>
  <c r="AU49"/>
  <c r="AR49"/>
  <c r="AW45"/>
  <c r="AU45"/>
  <c r="AX45" s="1"/>
  <c r="AY45" s="1"/>
  <c r="AR45"/>
  <c r="AT41"/>
  <c r="AW41"/>
  <c r="AT37"/>
  <c r="AW37"/>
  <c r="AT33"/>
  <c r="AW33"/>
  <c r="AT29"/>
  <c r="AW29"/>
  <c r="AT25"/>
  <c r="AW25"/>
  <c r="AS21"/>
  <c r="AW21"/>
  <c r="AS17"/>
  <c r="AW17"/>
  <c r="AS13"/>
  <c r="AW13"/>
  <c r="Y13"/>
  <c r="AW52"/>
  <c r="AU52"/>
  <c r="AX52" s="1"/>
  <c r="AR52"/>
  <c r="AW48"/>
  <c r="AR48"/>
  <c r="AU48"/>
  <c r="AX48" s="1"/>
  <c r="AZ48" s="1"/>
  <c r="BB48" s="1"/>
  <c r="AW44"/>
  <c r="AU44"/>
  <c r="AR44"/>
  <c r="Y50"/>
  <c r="AV16"/>
  <c r="AO8"/>
  <c r="AV12"/>
  <c r="AP16"/>
  <c r="AV20"/>
  <c r="AT42"/>
  <c r="AX42" s="1"/>
  <c r="AY42" s="1"/>
  <c r="Y46"/>
  <c r="AV10"/>
  <c r="AS10"/>
  <c r="AP18"/>
  <c r="AP22"/>
  <c r="AQ26"/>
  <c r="AQ30"/>
  <c r="AQ34"/>
  <c r="AV38"/>
  <c r="AT38"/>
  <c r="Y42"/>
  <c r="AV43"/>
  <c r="AV14"/>
  <c r="AS14"/>
  <c r="AX14" s="1"/>
  <c r="Y10"/>
  <c r="AV11"/>
  <c r="Y14"/>
  <c r="AV15"/>
  <c r="AV18"/>
  <c r="AS18"/>
  <c r="AV22"/>
  <c r="AS22"/>
  <c r="AX22" s="1"/>
  <c r="AV26"/>
  <c r="AT26"/>
  <c r="AV30"/>
  <c r="AT30"/>
  <c r="AX30" s="1"/>
  <c r="AY30" s="1"/>
  <c r="AV34"/>
  <c r="AT34"/>
  <c r="Y38"/>
  <c r="Y54"/>
  <c r="AT40"/>
  <c r="AV37"/>
  <c r="Y44"/>
  <c r="AV25"/>
  <c r="AV41"/>
  <c r="AS9"/>
  <c r="AX9" s="1"/>
  <c r="Y17"/>
  <c r="AV33"/>
  <c r="AQ36"/>
  <c r="AS12"/>
  <c r="AV29"/>
  <c r="AV40"/>
  <c r="AS16"/>
  <c r="AQ24"/>
  <c r="AQ32"/>
  <c r="AT36"/>
  <c r="Y40"/>
  <c r="AQ39"/>
  <c r="AQ31"/>
  <c r="AQ23"/>
  <c r="AP19"/>
  <c r="AP11"/>
  <c r="Y16"/>
  <c r="AS20"/>
  <c r="AV24"/>
  <c r="AT24"/>
  <c r="AV28"/>
  <c r="AT28"/>
  <c r="AV32"/>
  <c r="AT32"/>
  <c r="Y36"/>
  <c r="AV39"/>
  <c r="Y52"/>
  <c r="Y12"/>
  <c r="AP20"/>
  <c r="AQ28"/>
  <c r="AV36"/>
  <c r="AQ43"/>
  <c r="AQ35"/>
  <c r="AQ27"/>
  <c r="AP15"/>
  <c r="AS11"/>
  <c r="AP12"/>
  <c r="Y20"/>
  <c r="AV23"/>
  <c r="Y24"/>
  <c r="AV27"/>
  <c r="Y28"/>
  <c r="AV31"/>
  <c r="Y32"/>
  <c r="AV35"/>
  <c r="AQ40"/>
  <c r="Y48"/>
  <c r="Y53"/>
  <c r="Y49"/>
  <c r="Y45"/>
  <c r="Y41"/>
  <c r="Y37"/>
  <c r="Y33"/>
  <c r="Y29"/>
  <c r="Y25"/>
  <c r="Y21"/>
  <c r="AP17"/>
  <c r="AP13"/>
  <c r="X8"/>
  <c r="BA8"/>
  <c r="AT35"/>
  <c r="AT39"/>
  <c r="AT43"/>
  <c r="AX43" s="1"/>
  <c r="Y11"/>
  <c r="Y15"/>
  <c r="Y19"/>
  <c r="AP21"/>
  <c r="Y23"/>
  <c r="AQ25"/>
  <c r="Y27"/>
  <c r="AQ29"/>
  <c r="Y31"/>
  <c r="AQ33"/>
  <c r="Y35"/>
  <c r="AQ37"/>
  <c r="Y39"/>
  <c r="AQ41"/>
  <c r="Y43"/>
  <c r="Y47"/>
  <c r="Y51"/>
  <c r="Y55"/>
  <c r="AX17" l="1"/>
  <c r="AX25"/>
  <c r="AY25" s="1"/>
  <c r="AX41"/>
  <c r="AY41" s="1"/>
  <c r="AZ53"/>
  <c r="BB53" s="1"/>
  <c r="AZ54"/>
  <c r="BB54" s="1"/>
  <c r="AX55"/>
  <c r="AZ55" s="1"/>
  <c r="BB55" s="1"/>
  <c r="AX34"/>
  <c r="AZ34" s="1"/>
  <c r="AX26"/>
  <c r="AY26" s="1"/>
  <c r="AX18"/>
  <c r="AZ18" s="1"/>
  <c r="BB18" s="1"/>
  <c r="AX10"/>
  <c r="AZ10" s="1"/>
  <c r="BB10" s="1"/>
  <c r="AZ45"/>
  <c r="BB45" s="1"/>
  <c r="AX49"/>
  <c r="AY49" s="1"/>
  <c r="AX46"/>
  <c r="AX50"/>
  <c r="AX51"/>
  <c r="AZ51" s="1"/>
  <c r="BB51" s="1"/>
  <c r="AZ43"/>
  <c r="BB43" s="1"/>
  <c r="AX23"/>
  <c r="AY23" s="1"/>
  <c r="AZ50"/>
  <c r="BB50" s="1"/>
  <c r="AX44"/>
  <c r="AY44" s="1"/>
  <c r="AU8"/>
  <c r="AX31"/>
  <c r="AY31" s="1"/>
  <c r="AZ52"/>
  <c r="BB52" s="1"/>
  <c r="AR8"/>
  <c r="AX47"/>
  <c r="AZ25"/>
  <c r="BB25" s="1"/>
  <c r="AY10"/>
  <c r="AZ42"/>
  <c r="BB42" s="1"/>
  <c r="AY9"/>
  <c r="AZ9"/>
  <c r="BB9" s="1"/>
  <c r="AZ30"/>
  <c r="BB30" s="1"/>
  <c r="AZ41"/>
  <c r="BB41" s="1"/>
  <c r="AZ31"/>
  <c r="AY17"/>
  <c r="AZ17"/>
  <c r="BB17" s="1"/>
  <c r="AY22"/>
  <c r="AZ22"/>
  <c r="AY14"/>
  <c r="AZ14"/>
  <c r="BB14" s="1"/>
  <c r="AX12"/>
  <c r="AY54"/>
  <c r="AY50"/>
  <c r="AV8"/>
  <c r="AT8"/>
  <c r="AX38"/>
  <c r="AS8"/>
  <c r="AY34"/>
  <c r="AX33"/>
  <c r="AY33" s="1"/>
  <c r="AX37"/>
  <c r="AY37" s="1"/>
  <c r="BC18"/>
  <c r="AY18"/>
  <c r="BC30"/>
  <c r="AW8"/>
  <c r="AQ8"/>
  <c r="AP8"/>
  <c r="AX32"/>
  <c r="AZ32" s="1"/>
  <c r="BB32" s="1"/>
  <c r="AX20"/>
  <c r="AX40"/>
  <c r="AY40" s="1"/>
  <c r="AX21"/>
  <c r="AZ21" s="1"/>
  <c r="BB21" s="1"/>
  <c r="AX28"/>
  <c r="AZ28" s="1"/>
  <c r="BB28" s="1"/>
  <c r="AX39"/>
  <c r="AY39" s="1"/>
  <c r="AX15"/>
  <c r="AZ15" s="1"/>
  <c r="BB15" s="1"/>
  <c r="AY43"/>
  <c r="AY55"/>
  <c r="AX29"/>
  <c r="AY29" s="1"/>
  <c r="AX27"/>
  <c r="AZ27" s="1"/>
  <c r="BB27" s="1"/>
  <c r="AX35"/>
  <c r="AZ35" s="1"/>
  <c r="BB35" s="1"/>
  <c r="AX36"/>
  <c r="AZ36" s="1"/>
  <c r="BB36" s="1"/>
  <c r="AX13"/>
  <c r="AX19"/>
  <c r="AZ19" s="1"/>
  <c r="BB19" s="1"/>
  <c r="AX11"/>
  <c r="AY48"/>
  <c r="AX16"/>
  <c r="AX24"/>
  <c r="AY24" s="1"/>
  <c r="AZ49" l="1"/>
  <c r="AY51"/>
  <c r="AZ26"/>
  <c r="BB26" s="1"/>
  <c r="AZ44"/>
  <c r="BB44" s="1"/>
  <c r="AZ46"/>
  <c r="AY46"/>
  <c r="BC25"/>
  <c r="AZ23"/>
  <c r="BB23" s="1"/>
  <c r="AZ47"/>
  <c r="AY47"/>
  <c r="BC42"/>
  <c r="BC41"/>
  <c r="BC14"/>
  <c r="BC17"/>
  <c r="BC26"/>
  <c r="BC22"/>
  <c r="BB22"/>
  <c r="BC34"/>
  <c r="BB34"/>
  <c r="BC23"/>
  <c r="BC10"/>
  <c r="BC31"/>
  <c r="BB31"/>
  <c r="AZ37"/>
  <c r="BB37" s="1"/>
  <c r="AZ39"/>
  <c r="BB39" s="1"/>
  <c r="AZ40"/>
  <c r="BB40" s="1"/>
  <c r="AY38"/>
  <c r="AZ38"/>
  <c r="AZ33"/>
  <c r="BB33" s="1"/>
  <c r="AZ29"/>
  <c r="AZ24"/>
  <c r="AY16"/>
  <c r="AZ16"/>
  <c r="BB16" s="1"/>
  <c r="AY12"/>
  <c r="AZ12"/>
  <c r="AY13"/>
  <c r="AZ13"/>
  <c r="AY20"/>
  <c r="AZ20"/>
  <c r="BB20" s="1"/>
  <c r="AY11"/>
  <c r="AZ11"/>
  <c r="BC50"/>
  <c r="BC54"/>
  <c r="BC36"/>
  <c r="AY36"/>
  <c r="BC27"/>
  <c r="AY27"/>
  <c r="BC28"/>
  <c r="AY28"/>
  <c r="BC32"/>
  <c r="AY32"/>
  <c r="BC43"/>
  <c r="BC33"/>
  <c r="BC53"/>
  <c r="AY53"/>
  <c r="BC51"/>
  <c r="BC52"/>
  <c r="AY52"/>
  <c r="BC35"/>
  <c r="AY35"/>
  <c r="BC15"/>
  <c r="AY15"/>
  <c r="BC19"/>
  <c r="AY19"/>
  <c r="BC21"/>
  <c r="AY21"/>
  <c r="BC44"/>
  <c r="BC55"/>
  <c r="BC48"/>
  <c r="BC45"/>
  <c r="AX8"/>
  <c r="AY8" s="1"/>
  <c r="AP35" i="1"/>
  <c r="AO35"/>
  <c r="AN35"/>
  <c r="AM35"/>
  <c r="AP16"/>
  <c r="AO16"/>
  <c r="AN16"/>
  <c r="AM16"/>
  <c r="AP10"/>
  <c r="AO10"/>
  <c r="AN10"/>
  <c r="AM10"/>
  <c r="AP7"/>
  <c r="AO7"/>
  <c r="AN7"/>
  <c r="AM7"/>
  <c r="AP6"/>
  <c r="AO6"/>
  <c r="AN6"/>
  <c r="AM6"/>
  <c r="BC20" i="5" l="1"/>
  <c r="BC37"/>
  <c r="BB46"/>
  <c r="BC46"/>
  <c r="BB49"/>
  <c r="BC49"/>
  <c r="BC16"/>
  <c r="BB47"/>
  <c r="BC47"/>
  <c r="BC40"/>
  <c r="BC11"/>
  <c r="BB11"/>
  <c r="BC13"/>
  <c r="BB13"/>
  <c r="BC39"/>
  <c r="BC38"/>
  <c r="BB38"/>
  <c r="BC12"/>
  <c r="BB12"/>
  <c r="BC24"/>
  <c r="BB24"/>
  <c r="BC29"/>
  <c r="BB29"/>
  <c r="AZ8"/>
  <c r="BC8" s="1"/>
  <c r="BC9"/>
  <c r="AT6" i="1"/>
  <c r="AQ6" s="1"/>
  <c r="AT7"/>
  <c r="AQ7" s="1"/>
  <c r="AT10"/>
  <c r="AQ10" s="1"/>
  <c r="AT16"/>
  <c r="AR16" s="1"/>
  <c r="AT35"/>
  <c r="AQ35" s="1"/>
  <c r="AR7"/>
  <c r="BB8" i="5" l="1"/>
  <c r="AR10" i="1"/>
  <c r="AS10" s="1"/>
  <c r="AQ16"/>
  <c r="AS16" s="1"/>
  <c r="AR6"/>
  <c r="AS6" s="1"/>
  <c r="AR35"/>
  <c r="AS35" s="1"/>
  <c r="AS7"/>
  <c r="W5" l="1"/>
  <c r="V5"/>
  <c r="U5"/>
  <c r="T5"/>
  <c r="S5"/>
  <c r="R5"/>
  <c r="Q5"/>
  <c r="P5"/>
  <c r="BI52"/>
  <c r="BH52"/>
  <c r="BG52"/>
  <c r="BF52"/>
  <c r="BI51"/>
  <c r="BH51"/>
  <c r="BG51"/>
  <c r="BF51"/>
  <c r="BI50"/>
  <c r="BH50"/>
  <c r="BG50"/>
  <c r="BF50"/>
  <c r="BI49"/>
  <c r="BH49"/>
  <c r="BG49"/>
  <c r="BF49"/>
  <c r="BI48"/>
  <c r="BH48"/>
  <c r="BG48"/>
  <c r="BF48"/>
  <c r="BI47"/>
  <c r="BH47"/>
  <c r="BG47"/>
  <c r="BF47"/>
  <c r="BI46"/>
  <c r="BH46"/>
  <c r="BG46"/>
  <c r="BF46"/>
  <c r="BI45"/>
  <c r="BH45"/>
  <c r="BG45"/>
  <c r="BF45"/>
  <c r="BI44"/>
  <c r="BH44"/>
  <c r="BG44"/>
  <c r="BF44"/>
  <c r="BI43"/>
  <c r="BH43"/>
  <c r="BG43"/>
  <c r="BF43"/>
  <c r="BI42"/>
  <c r="BH42"/>
  <c r="BG42"/>
  <c r="BF42"/>
  <c r="BI41"/>
  <c r="BH41"/>
  <c r="BG41"/>
  <c r="BF41"/>
  <c r="BI40"/>
  <c r="BH40"/>
  <c r="BG40"/>
  <c r="BF40"/>
  <c r="BI39"/>
  <c r="BH39"/>
  <c r="BG39"/>
  <c r="BF39"/>
  <c r="BI38"/>
  <c r="BH38"/>
  <c r="BG38"/>
  <c r="BF38"/>
  <c r="BI37"/>
  <c r="BH37"/>
  <c r="BG37"/>
  <c r="BF37"/>
  <c r="BI36"/>
  <c r="BH36"/>
  <c r="BG36"/>
  <c r="BF36"/>
  <c r="BI35"/>
  <c r="BH35"/>
  <c r="BG35"/>
  <c r="BF35"/>
  <c r="BI34"/>
  <c r="BH34"/>
  <c r="BG34"/>
  <c r="BF34"/>
  <c r="BI33"/>
  <c r="BH33"/>
  <c r="BG33"/>
  <c r="BF33"/>
  <c r="BI32"/>
  <c r="BH32"/>
  <c r="BG32"/>
  <c r="BF32"/>
  <c r="BI31"/>
  <c r="BH31"/>
  <c r="BG31"/>
  <c r="BF31"/>
  <c r="BI30"/>
  <c r="BH30"/>
  <c r="BG30"/>
  <c r="BF30"/>
  <c r="BI29"/>
  <c r="BH29"/>
  <c r="BG29"/>
  <c r="BF29"/>
  <c r="BI28"/>
  <c r="BH28"/>
  <c r="BG28"/>
  <c r="BF28"/>
  <c r="BI27"/>
  <c r="BH27"/>
  <c r="BG27"/>
  <c r="BF27"/>
  <c r="BI26"/>
  <c r="BH26"/>
  <c r="BG26"/>
  <c r="BF26"/>
  <c r="BI25"/>
  <c r="BH25"/>
  <c r="BG25"/>
  <c r="BF25"/>
  <c r="BI24"/>
  <c r="BH24"/>
  <c r="BG24"/>
  <c r="BF24"/>
  <c r="BI23"/>
  <c r="BH23"/>
  <c r="BG23"/>
  <c r="BF23"/>
  <c r="BI22"/>
  <c r="BH22"/>
  <c r="BG22"/>
  <c r="BF22"/>
  <c r="BI21"/>
  <c r="BH21"/>
  <c r="BG21"/>
  <c r="BF21"/>
  <c r="BI20"/>
  <c r="BH20"/>
  <c r="BG20"/>
  <c r="BF20"/>
  <c r="BI19"/>
  <c r="BH19"/>
  <c r="BG19"/>
  <c r="BF19"/>
  <c r="BI18"/>
  <c r="BH18"/>
  <c r="BG18"/>
  <c r="BF18"/>
  <c r="BI17"/>
  <c r="BH17"/>
  <c r="BG17"/>
  <c r="BF17"/>
  <c r="BI16"/>
  <c r="BH16"/>
  <c r="BG16"/>
  <c r="BF16"/>
  <c r="BI15"/>
  <c r="BH15"/>
  <c r="BG15"/>
  <c r="BF15"/>
  <c r="BI14"/>
  <c r="BH14"/>
  <c r="BG14"/>
  <c r="BF14"/>
  <c r="BI13"/>
  <c r="BH13"/>
  <c r="BG13"/>
  <c r="BF13"/>
  <c r="BI12"/>
  <c r="BH12"/>
  <c r="BG12"/>
  <c r="BF12"/>
  <c r="BI11"/>
  <c r="BH11"/>
  <c r="BG11"/>
  <c r="BF11"/>
  <c r="BI10"/>
  <c r="BH10"/>
  <c r="BG10"/>
  <c r="BF10"/>
  <c r="BI9"/>
  <c r="BH9"/>
  <c r="BG9"/>
  <c r="BF9"/>
  <c r="BI8"/>
  <c r="BH8"/>
  <c r="BG8"/>
  <c r="BF8"/>
  <c r="BI7"/>
  <c r="BH7"/>
  <c r="BG7"/>
  <c r="BF7"/>
  <c r="BI6"/>
  <c r="BH6"/>
  <c r="BG6"/>
  <c r="BF6"/>
  <c r="BG5" l="1"/>
  <c r="BF5"/>
  <c r="BI5"/>
  <c r="BH5"/>
  <c r="AP42" l="1"/>
  <c r="AO42"/>
  <c r="AN42"/>
  <c r="AM42"/>
  <c r="H42"/>
  <c r="AT42" l="1"/>
  <c r="AQ42" l="1"/>
  <c r="AR42"/>
  <c r="AS42" l="1"/>
</calcChain>
</file>

<file path=xl/sharedStrings.xml><?xml version="1.0" encoding="utf-8"?>
<sst xmlns="http://schemas.openxmlformats.org/spreadsheetml/2006/main" count="1069" uniqueCount="302">
  <si>
    <t>Přípravné třídy/stupně</t>
  </si>
  <si>
    <t>Běžné třídy</t>
  </si>
  <si>
    <t>Speciální třídy</t>
  </si>
  <si>
    <t>Počty tříd a žáků, typ pracoviště</t>
  </si>
  <si>
    <t>přípravná třída</t>
  </si>
  <si>
    <t>přípravný stupeň</t>
  </si>
  <si>
    <t>1. stupeň</t>
  </si>
  <si>
    <t>2. stupeň</t>
  </si>
  <si>
    <t>ZRIZ</t>
  </si>
  <si>
    <t>NVUSC</t>
  </si>
  <si>
    <t>kraj</t>
  </si>
  <si>
    <t>RED IZO</t>
  </si>
  <si>
    <t>IZO</t>
  </si>
  <si>
    <t>ZRIZ ICO</t>
  </si>
  <si>
    <t>Název zřizovatele</t>
  </si>
  <si>
    <t>1=jen ZŠ, 0=ZŠaMŠ,…</t>
  </si>
  <si>
    <t>jazyk_s</t>
  </si>
  <si>
    <t>počet tříd</t>
  </si>
  <si>
    <t>Počet dětí</t>
  </si>
  <si>
    <t>těžké postižení a autismus</t>
  </si>
  <si>
    <t>střední postižení</t>
  </si>
  <si>
    <t>počet žáků</t>
  </si>
  <si>
    <t>z toho postižení žáci</t>
  </si>
  <si>
    <t>lehké a střední postižení</t>
  </si>
  <si>
    <t>vývojové poruchy</t>
  </si>
  <si>
    <t>počet tříd 1.stupně na pracovišti</t>
  </si>
  <si>
    <t>počet tříd 2.stupně na pracovišti</t>
  </si>
  <si>
    <r>
      <t>počet běžných</t>
    </r>
    <r>
      <rPr>
        <b/>
        <sz val="10"/>
        <color theme="1"/>
        <rFont val="Calibri"/>
        <family val="2"/>
        <charset val="238"/>
      </rPr>
      <t> </t>
    </r>
    <r>
      <rPr>
        <b/>
        <sz val="10"/>
        <color theme="1"/>
        <rFont val="Calibri"/>
        <family val="2"/>
        <charset val="238"/>
        <scheme val="minor"/>
      </rPr>
      <t>tříd</t>
    </r>
  </si>
  <si>
    <r>
      <t>počet speciálnívh</t>
    </r>
    <r>
      <rPr>
        <b/>
        <sz val="10"/>
        <color theme="1"/>
        <rFont val="Calibri"/>
        <family val="2"/>
        <charset val="238"/>
      </rPr>
      <t> </t>
    </r>
    <r>
      <rPr>
        <b/>
        <sz val="10"/>
        <color theme="1"/>
        <rFont val="Calibri"/>
        <family val="2"/>
        <charset val="238"/>
        <scheme val="minor"/>
      </rPr>
      <t>tříd</t>
    </r>
  </si>
  <si>
    <t>počet žáků 1.stupně na pracovišti</t>
  </si>
  <si>
    <t>počet žáků 2.stupně na pracovišti</t>
  </si>
  <si>
    <t>počet žáků na pracovišti</t>
  </si>
  <si>
    <t>typ školy /prac.</t>
  </si>
  <si>
    <t>ONIV 1.stupeň</t>
  </si>
  <si>
    <t>ONIV 2.stupeň</t>
  </si>
  <si>
    <t>2</t>
  </si>
  <si>
    <t>CZ010</t>
  </si>
  <si>
    <t>Praha</t>
  </si>
  <si>
    <t>100</t>
  </si>
  <si>
    <t>málotřídka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</si>
  <si>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</si>
  <si>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</si>
  <si>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</si>
  <si>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</si>
  <si>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</si>
  <si>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</si>
  <si>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</si>
  <si>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</si>
  <si>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</si>
  <si>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</si>
  <si>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</si>
  <si>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</si>
  <si>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</si>
  <si>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</si>
  <si>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00277819</t>
  </si>
  <si>
    <t>Město Dvůr Králové nad Labem</t>
  </si>
  <si>
    <t>CZ053</t>
  </si>
  <si>
    <t>Pardubický</t>
  </si>
  <si>
    <t>CZ063</t>
  </si>
  <si>
    <t>Vysočina</t>
  </si>
  <si>
    <t>CZ064</t>
  </si>
  <si>
    <t>Jihomoravský</t>
  </si>
  <si>
    <t>600127265</t>
  </si>
  <si>
    <t>102843872</t>
  </si>
  <si>
    <t>00600491</t>
  </si>
  <si>
    <t>Obec Lesonice</t>
  </si>
  <si>
    <t>CZ071</t>
  </si>
  <si>
    <t>Olomoucký</t>
  </si>
  <si>
    <t>600140342</t>
  </si>
  <si>
    <t>102308306</t>
  </si>
  <si>
    <t>00635707</t>
  </si>
  <si>
    <t>Obec Věrovany</t>
  </si>
  <si>
    <t>CZ072</t>
  </si>
  <si>
    <t>Zlínský</t>
  </si>
  <si>
    <t>CZ080</t>
  </si>
  <si>
    <t>Moravskoslezský</t>
  </si>
  <si>
    <t>500</t>
  </si>
  <si>
    <t>650036042</t>
  </si>
  <si>
    <t>107720094</t>
  </si>
  <si>
    <t>00245224</t>
  </si>
  <si>
    <t>Obec Nedabyle</t>
  </si>
  <si>
    <t>650031946</t>
  </si>
  <si>
    <t>102328072</t>
  </si>
  <si>
    <t>00258032</t>
  </si>
  <si>
    <t>Obec Ledce</t>
  </si>
  <si>
    <t>650075609</t>
  </si>
  <si>
    <t>150076924</t>
  </si>
  <si>
    <t>00261548</t>
  </si>
  <si>
    <t>Obec Malšovice</t>
  </si>
  <si>
    <t>600099253</t>
  </si>
  <si>
    <t>102442657</t>
  </si>
  <si>
    <t>00275956</t>
  </si>
  <si>
    <t>Obec Ohrazenice</t>
  </si>
  <si>
    <t>600093778</t>
  </si>
  <si>
    <t>102254451</t>
  </si>
  <si>
    <t>00272680</t>
  </si>
  <si>
    <t>Město Hronov</t>
  </si>
  <si>
    <t>600130568</t>
  </si>
  <si>
    <t>102931747</t>
  </si>
  <si>
    <t>00842478</t>
  </si>
  <si>
    <t>Obec Lavičky</t>
  </si>
  <si>
    <t>600114392</t>
  </si>
  <si>
    <t>102307792</t>
  </si>
  <si>
    <t>00284718</t>
  </si>
  <si>
    <t>Obec Zádveřice - Raková</t>
  </si>
  <si>
    <t>600138305</t>
  </si>
  <si>
    <t>102113386</t>
  </si>
  <si>
    <t>00298077</t>
  </si>
  <si>
    <t>Město Kopřivnice</t>
  </si>
  <si>
    <t>600047687</t>
  </si>
  <si>
    <t>102274975</t>
  </si>
  <si>
    <t>00237035</t>
  </si>
  <si>
    <t>Obec Lužec nad Vltavou</t>
  </si>
  <si>
    <t>úplná škola</t>
  </si>
  <si>
    <t>650042395</t>
  </si>
  <si>
    <t>107722259</t>
  </si>
  <si>
    <t>00250945</t>
  </si>
  <si>
    <t>Město Bavorov</t>
  </si>
  <si>
    <t>600066398</t>
  </si>
  <si>
    <t>102052069</t>
  </si>
  <si>
    <t>00253961</t>
  </si>
  <si>
    <t>Město Hranice</t>
  </si>
  <si>
    <t>600082741</t>
  </si>
  <si>
    <t>049123718</t>
  </si>
  <si>
    <t>00265217</t>
  </si>
  <si>
    <t>Obec Lubenec</t>
  </si>
  <si>
    <t>600078256</t>
  </si>
  <si>
    <t>102177295</t>
  </si>
  <si>
    <t>00262501</t>
  </si>
  <si>
    <t>Obec Pěnčín</t>
  </si>
  <si>
    <t>600101991</t>
  </si>
  <si>
    <t>049290649</t>
  </si>
  <si>
    <t>00278114</t>
  </si>
  <si>
    <t>Obec Malé Svatoňovice</t>
  </si>
  <si>
    <t>600100430</t>
  </si>
  <si>
    <t>002506548</t>
  </si>
  <si>
    <t>00276880</t>
  </si>
  <si>
    <t>Obec Kunčina</t>
  </si>
  <si>
    <t>600122182</t>
  </si>
  <si>
    <t>102655634</t>
  </si>
  <si>
    <t>00289922</t>
  </si>
  <si>
    <t>Městys Mohelno</t>
  </si>
  <si>
    <t>600112268</t>
  </si>
  <si>
    <t>102255105</t>
  </si>
  <si>
    <t>00283622</t>
  </si>
  <si>
    <t>Obec Šitbořice</t>
  </si>
  <si>
    <t>650039424</t>
  </si>
  <si>
    <t>102320217</t>
  </si>
  <si>
    <t>00298794</t>
  </si>
  <si>
    <t>Obec Dlouhá Loučka</t>
  </si>
  <si>
    <t>600124436</t>
  </si>
  <si>
    <t>102743011</t>
  </si>
  <si>
    <t>00291404</t>
  </si>
  <si>
    <t>Obec Šumice</t>
  </si>
  <si>
    <t>600142973</t>
  </si>
  <si>
    <t>102432775</t>
  </si>
  <si>
    <t>00300845</t>
  </si>
  <si>
    <t>Obec Velké Hoštice</t>
  </si>
  <si>
    <t>600068757</t>
  </si>
  <si>
    <t>102164495</t>
  </si>
  <si>
    <t>00255921</t>
  </si>
  <si>
    <t>Město Nýrsko</t>
  </si>
  <si>
    <t>600067530</t>
  </si>
  <si>
    <t>102516987</t>
  </si>
  <si>
    <t>00254444</t>
  </si>
  <si>
    <t>Město Bochov</t>
  </si>
  <si>
    <t>600081826</t>
  </si>
  <si>
    <t>102317291</t>
  </si>
  <si>
    <t>00264466</t>
  </si>
  <si>
    <t>Město Štětí</t>
  </si>
  <si>
    <t>600102319</t>
  </si>
  <si>
    <t>102578460</t>
  </si>
  <si>
    <t>600104711</t>
  </si>
  <si>
    <t>102642591</t>
  </si>
  <si>
    <t>00279676</t>
  </si>
  <si>
    <t>Město Ústí nad Orlicí</t>
  </si>
  <si>
    <t>600130070</t>
  </si>
  <si>
    <t>102931925</t>
  </si>
  <si>
    <t>00293971</t>
  </si>
  <si>
    <t>Městys Bobrová</t>
  </si>
  <si>
    <t>600116018</t>
  </si>
  <si>
    <t>102391581</t>
  </si>
  <si>
    <t>00488526</t>
  </si>
  <si>
    <t>Obec Rohatec</t>
  </si>
  <si>
    <t>600145069</t>
  </si>
  <si>
    <t>102832951</t>
  </si>
  <si>
    <t>0084545102</t>
  </si>
  <si>
    <t>Statutární město Ostrava, Městský obvod Moravská Ostrava a Přívoz</t>
  </si>
  <si>
    <t>600039218</t>
  </si>
  <si>
    <t>102213020</t>
  </si>
  <si>
    <t>00063703</t>
  </si>
  <si>
    <t>Městská část Praha 6</t>
  </si>
  <si>
    <t>600046478</t>
  </si>
  <si>
    <t>102226903</t>
  </si>
  <si>
    <t>00236667</t>
  </si>
  <si>
    <t>Město Zruč nad Sázavou</t>
  </si>
  <si>
    <t>650038410</t>
  </si>
  <si>
    <t>108053792</t>
  </si>
  <si>
    <t>00249831</t>
  </si>
  <si>
    <t>Město Milevsko</t>
  </si>
  <si>
    <t>600069681</t>
  </si>
  <si>
    <t>102228159</t>
  </si>
  <si>
    <t>00075370</t>
  </si>
  <si>
    <t>Statutární město Plzeň</t>
  </si>
  <si>
    <t>600077446</t>
  </si>
  <si>
    <t>102129479</t>
  </si>
  <si>
    <t>00261912</t>
  </si>
  <si>
    <t>Město Kadaň</t>
  </si>
  <si>
    <t>600078523</t>
  </si>
  <si>
    <t>102565023</t>
  </si>
  <si>
    <t>00262340</t>
  </si>
  <si>
    <t>Statutární město Jablonec nad Nisou</t>
  </si>
  <si>
    <t>600097561</t>
  </si>
  <si>
    <t>102390894</t>
  </si>
  <si>
    <t>00274879</t>
  </si>
  <si>
    <t>Město Dobruška</t>
  </si>
  <si>
    <t>650020936</t>
  </si>
  <si>
    <t>102142319</t>
  </si>
  <si>
    <t>00270199</t>
  </si>
  <si>
    <t>Město Chrast</t>
  </si>
  <si>
    <t>600130169</t>
  </si>
  <si>
    <t>102943061</t>
  </si>
  <si>
    <t>00294799</t>
  </si>
  <si>
    <t>Městys Měřín</t>
  </si>
  <si>
    <t>600111121</t>
  </si>
  <si>
    <t>102191140</t>
  </si>
  <si>
    <t>00282456</t>
  </si>
  <si>
    <t>Město Rajhrad</t>
  </si>
  <si>
    <t>600146391</t>
  </si>
  <si>
    <t>047858052</t>
  </si>
  <si>
    <t>00301825</t>
  </si>
  <si>
    <t>Statutární město Přerov</t>
  </si>
  <si>
    <t>600132030</t>
  </si>
  <si>
    <t>103480340</t>
  </si>
  <si>
    <t>00295892</t>
  </si>
  <si>
    <t>Město Bruntál</t>
  </si>
  <si>
    <t>1.stupeň</t>
  </si>
  <si>
    <t>2.stupeň</t>
  </si>
  <si>
    <t>pracoviště</t>
  </si>
  <si>
    <t>tříd</t>
  </si>
  <si>
    <t>Koeficienty naplněnosti</t>
  </si>
  <si>
    <t>MPP 1.stupeň</t>
  </si>
  <si>
    <t>MPP 2.stupeň</t>
  </si>
  <si>
    <t>Krajské normativy bez odvodů v Kč</t>
  </si>
  <si>
    <t>MPP  1.stupeň</t>
  </si>
  <si>
    <r>
      <t>Krajské normativy 2014 (bez</t>
    </r>
    <r>
      <rPr>
        <b/>
        <sz val="11"/>
        <color theme="1"/>
        <rFont val="Calibri"/>
        <family val="2"/>
        <charset val="238"/>
      </rPr>
      <t> </t>
    </r>
    <r>
      <rPr>
        <b/>
        <sz val="11"/>
        <color theme="1"/>
        <rFont val="Calibri"/>
        <family val="2"/>
        <charset val="238"/>
        <scheme val="minor"/>
      </rPr>
      <t>odvodů)</t>
    </r>
  </si>
  <si>
    <t>600099083</t>
  </si>
  <si>
    <t>600092500</t>
  </si>
  <si>
    <t>691003939</t>
  </si>
  <si>
    <t>600096432</t>
  </si>
  <si>
    <t>600078353</t>
  </si>
  <si>
    <t>102442738</t>
  </si>
  <si>
    <t>00276251</t>
  </si>
  <si>
    <t>Obec Víchová nad Jizerou</t>
  </si>
  <si>
    <t>103378618</t>
  </si>
  <si>
    <t>00271624</t>
  </si>
  <si>
    <t>Obec Jeřice</t>
  </si>
  <si>
    <t>181034247</t>
  </si>
  <si>
    <t>00300535</t>
  </si>
  <si>
    <t>Statutární město Opava</t>
  </si>
  <si>
    <t>102306915</t>
  </si>
  <si>
    <t>00273601</t>
  </si>
  <si>
    <t>Obec Horní Ředice</t>
  </si>
  <si>
    <t>102165866</t>
  </si>
  <si>
    <t>Celkem</t>
  </si>
  <si>
    <t>Počet pedagogických pracovníků v modelových školách podle platové třídy a platového stupně</t>
  </si>
  <si>
    <t>Stávející platová tarifní tabulka pro pedagogy</t>
  </si>
  <si>
    <t>Objem tarifů</t>
  </si>
  <si>
    <t>Nenároky</t>
  </si>
  <si>
    <t>Platový stupeň 1</t>
  </si>
  <si>
    <t>Platový stupeň 2</t>
  </si>
  <si>
    <t>Platový stupeň 3</t>
  </si>
  <si>
    <t>Platový stupeň 4</t>
  </si>
  <si>
    <t>Platový stupeň 5</t>
  </si>
  <si>
    <t>Platová třída 11</t>
  </si>
  <si>
    <t>Platová třída 12</t>
  </si>
  <si>
    <t>Platová třída 13</t>
  </si>
  <si>
    <t>Kč/úvazek</t>
  </si>
  <si>
    <t>Naplněnost</t>
  </si>
  <si>
    <t>Integrace</t>
  </si>
  <si>
    <t>Ø naplněnost tříd školy</t>
  </si>
  <si>
    <t>Celkem úvazků</t>
  </si>
  <si>
    <t>Úvazků na třídu</t>
  </si>
  <si>
    <t>Ostatní nároky</t>
  </si>
  <si>
    <r>
      <t>Současné MPPed z</t>
    </r>
    <r>
      <rPr>
        <b/>
        <sz val="11"/>
        <color theme="1"/>
        <rFont val="Calibri"/>
        <family val="2"/>
        <charset val="238"/>
      </rPr>
      <t> </t>
    </r>
    <r>
      <rPr>
        <b/>
        <sz val="11"/>
        <color theme="1"/>
        <rFont val="Calibri"/>
        <family val="2"/>
        <charset val="238"/>
        <scheme val="minor"/>
      </rPr>
      <t>KN</t>
    </r>
    <r>
      <rPr>
        <b/>
        <sz val="11"/>
        <color theme="1"/>
        <rFont val="Calibri"/>
        <family val="2"/>
        <charset val="238"/>
      </rPr>
      <t> </t>
    </r>
    <r>
      <rPr>
        <b/>
        <sz val="11"/>
        <color theme="1"/>
        <rFont val="Calibri"/>
        <family val="2"/>
        <charset val="238"/>
        <scheme val="minor"/>
      </rPr>
      <t>2014</t>
    </r>
  </si>
  <si>
    <t>Celkem Normativně na Učitele MPPed (NnU)</t>
  </si>
  <si>
    <t>Stávající platová tarifní tabulka pro pedagogy</t>
  </si>
  <si>
    <t>na úvazek</t>
  </si>
  <si>
    <t>měsíčně</t>
  </si>
  <si>
    <t>data z matriky k 30.9.2013</t>
  </si>
  <si>
    <r>
      <t xml:space="preserve">Porovnání stávajícího systému financování </t>
    </r>
    <r>
      <rPr>
        <b/>
        <sz val="14"/>
        <color rgb="FFFF0000"/>
        <rFont val="Calibri"/>
        <family val="2"/>
        <charset val="238"/>
        <scheme val="minor"/>
      </rPr>
      <t>mezd pedagogů</t>
    </r>
    <r>
      <rPr>
        <b/>
        <sz val="14"/>
        <color theme="1"/>
        <rFont val="Calibri"/>
        <family val="2"/>
        <charset val="238"/>
        <scheme val="minor"/>
      </rPr>
      <t xml:space="preserve"> ZŠ se systémem financování "normativně na učitele" </t>
    </r>
    <r>
      <rPr>
        <b/>
        <sz val="14"/>
        <color rgb="FFFF0000"/>
        <rFont val="Calibri"/>
        <family val="2"/>
        <charset val="238"/>
        <scheme val="minor"/>
      </rPr>
      <t>bez negativních dopadů na rozpočet MŠMT</t>
    </r>
  </si>
  <si>
    <t>Úprava nenárokové složky opravným koeficientem</t>
  </si>
  <si>
    <t>Nenároky po započítání opravných koeficientů</t>
  </si>
  <si>
    <t>v %</t>
  </si>
  <si>
    <t>absolutně</t>
  </si>
  <si>
    <t>Porovnání                  nový-současný</t>
  </si>
  <si>
    <t>z toho postižení</t>
  </si>
  <si>
    <t>Tabulka č. 1</t>
  </si>
  <si>
    <t>tabulka č. 2</t>
  </si>
  <si>
    <r>
      <t xml:space="preserve">Porovnání stávajícího systému financování </t>
    </r>
    <r>
      <rPr>
        <b/>
        <sz val="14"/>
        <color rgb="FFFF0000"/>
        <rFont val="Calibri"/>
        <family val="2"/>
        <charset val="238"/>
        <scheme val="minor"/>
      </rPr>
      <t>mezd pedagogů</t>
    </r>
    <r>
      <rPr>
        <b/>
        <sz val="14"/>
        <color theme="1"/>
        <rFont val="Calibri"/>
        <family val="2"/>
        <charset val="238"/>
        <scheme val="minor"/>
      </rPr>
      <t xml:space="preserve"> ZŠ se systémem financování "normativně na učitele"</t>
    </r>
    <r>
      <rPr>
        <b/>
        <sz val="14"/>
        <color rgb="FFFF0000"/>
        <rFont val="Calibri"/>
        <family val="2"/>
        <charset val="238"/>
        <scheme val="minor"/>
      </rPr>
      <t xml:space="preserve"> s částečnou eliminací negativních dopadů na školy (počet škol s negat. dopadem snížen na polovinu)</t>
    </r>
  </si>
  <si>
    <t>čj. MSMT-1180/2016</t>
  </si>
  <si>
    <t>Příloha k Závěrečné zprávě z hodnocení dopadů regulace k návrhu zákona, kterým se mění zákon č. 561/2004 Sb., o předškolním, základním, středním, vyšším odborném a jiném vzdělávání (školský zákon), ve znění pozdějších předpisů, čj. MSMT-1180/2016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</si>
</sst>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0_ ;[Red]\-#,##0.00\ "/>
    <numFmt numFmtId="166" formatCode="#,##0.000"/>
    <numFmt numFmtId="167" formatCode="#,##0_ ;[Red]\-#,##0\ 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E1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gradientFill degree="90">
        <stop position="0">
          <color theme="6" tint="0.40000610370189521"/>
        </stop>
        <stop position="1">
          <color theme="7" tint="0.40000610370189521"/>
        </stop>
      </gradient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7" fillId="0" borderId="0"/>
    <xf numFmtId="0" fontId="7" fillId="0" borderId="0"/>
    <xf numFmtId="0" fontId="8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223">
    <xf numFmtId="0" fontId="0" fillId="0" borderId="0" xfId="0"/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3" fontId="3" fillId="0" borderId="10" xfId="0" applyNumberFormat="1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textRotation="90" wrapText="1"/>
    </xf>
    <xf numFmtId="0" fontId="0" fillId="0" borderId="2" xfId="0" applyBorder="1"/>
    <xf numFmtId="0" fontId="0" fillId="2" borderId="2" xfId="0" applyFill="1" applyBorder="1"/>
    <xf numFmtId="0" fontId="0" fillId="0" borderId="2" xfId="0" applyFill="1" applyBorder="1"/>
    <xf numFmtId="0" fontId="0" fillId="0" borderId="6" xfId="0" applyFill="1" applyBorder="1" applyAlignment="1">
      <alignment horizontal="center"/>
    </xf>
    <xf numFmtId="0" fontId="0" fillId="0" borderId="6" xfId="0" applyFill="1" applyBorder="1"/>
    <xf numFmtId="0" fontId="0" fillId="0" borderId="6" xfId="0" applyBorder="1"/>
    <xf numFmtId="3" fontId="0" fillId="0" borderId="2" xfId="0" applyNumberFormat="1" applyBorder="1"/>
    <xf numFmtId="0" fontId="0" fillId="5" borderId="2" xfId="0" applyFill="1" applyBorder="1"/>
    <xf numFmtId="0" fontId="0" fillId="4" borderId="2" xfId="0" applyFill="1" applyBorder="1"/>
    <xf numFmtId="0" fontId="0" fillId="3" borderId="2" xfId="0" applyFill="1" applyBorder="1"/>
    <xf numFmtId="0" fontId="0" fillId="6" borderId="2" xfId="0" applyFill="1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10" borderId="2" xfId="0" applyFill="1" applyBorder="1"/>
    <xf numFmtId="0" fontId="0" fillId="11" borderId="2" xfId="0" applyFill="1" applyBorder="1"/>
    <xf numFmtId="0" fontId="0" fillId="12" borderId="2" xfId="0" applyFill="1" applyBorder="1"/>
    <xf numFmtId="0" fontId="0" fillId="13" borderId="2" xfId="0" applyFill="1" applyBorder="1"/>
    <xf numFmtId="0" fontId="0" fillId="14" borderId="2" xfId="0" applyFill="1" applyBorder="1"/>
    <xf numFmtId="0" fontId="0" fillId="15" borderId="2" xfId="0" applyFill="1" applyBorder="1"/>
    <xf numFmtId="0" fontId="0" fillId="0" borderId="6" xfId="0" applyBorder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Border="1"/>
    <xf numFmtId="0" fontId="3" fillId="3" borderId="2" xfId="0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164" fontId="0" fillId="0" borderId="0" xfId="0" applyNumberFormat="1"/>
    <xf numFmtId="164" fontId="0" fillId="0" borderId="2" xfId="0" applyNumberFormat="1" applyBorder="1"/>
    <xf numFmtId="0" fontId="0" fillId="0" borderId="0" xfId="0" applyAlignment="1">
      <alignment vertical="center" wrapText="1"/>
    </xf>
    <xf numFmtId="2" fontId="3" fillId="0" borderId="2" xfId="0" applyNumberFormat="1" applyFont="1" applyFill="1" applyBorder="1" applyAlignment="1">
      <alignment horizontal="center" vertical="center" textRotation="90" wrapText="1"/>
    </xf>
    <xf numFmtId="2" fontId="0" fillId="0" borderId="2" xfId="0" applyNumberFormat="1" applyBorder="1"/>
    <xf numFmtId="2" fontId="0" fillId="0" borderId="0" xfId="0" applyNumberFormat="1"/>
    <xf numFmtId="164" fontId="3" fillId="0" borderId="2" xfId="0" applyNumberFormat="1" applyFont="1" applyFill="1" applyBorder="1" applyAlignment="1">
      <alignment horizontal="center" vertical="center" textRotation="90" wrapText="1"/>
    </xf>
    <xf numFmtId="0" fontId="3" fillId="16" borderId="2" xfId="0" applyFont="1" applyFill="1" applyBorder="1" applyAlignment="1">
      <alignment horizontal="center" vertical="center" textRotation="90" wrapText="1"/>
    </xf>
    <xf numFmtId="0" fontId="3" fillId="16" borderId="6" xfId="0" applyFont="1" applyFill="1" applyBorder="1" applyAlignment="1">
      <alignment horizontal="center" vertical="center" textRotation="90" wrapText="1"/>
    </xf>
    <xf numFmtId="0" fontId="0" fillId="16" borderId="0" xfId="0" applyFill="1"/>
    <xf numFmtId="3" fontId="3" fillId="16" borderId="10" xfId="0" applyNumberFormat="1" applyFont="1" applyFill="1" applyBorder="1" applyAlignment="1">
      <alignment horizontal="center" vertical="center" textRotation="90" wrapText="1"/>
    </xf>
    <xf numFmtId="0" fontId="2" fillId="16" borderId="2" xfId="0" applyFont="1" applyFill="1" applyBorder="1" applyAlignment="1">
      <alignment horizontal="center" vertical="center" wrapText="1"/>
    </xf>
    <xf numFmtId="3" fontId="3" fillId="16" borderId="2" xfId="0" applyNumberFormat="1" applyFont="1" applyFill="1" applyBorder="1" applyAlignment="1">
      <alignment horizontal="center" vertical="center" textRotation="90" wrapText="1"/>
    </xf>
    <xf numFmtId="2" fontId="3" fillId="16" borderId="2" xfId="0" applyNumberFormat="1" applyFont="1" applyFill="1" applyBorder="1" applyAlignment="1">
      <alignment horizontal="center" vertical="center" textRotation="90" wrapText="1"/>
    </xf>
    <xf numFmtId="164" fontId="3" fillId="16" borderId="2" xfId="0" applyNumberFormat="1" applyFont="1" applyFill="1" applyBorder="1" applyAlignment="1">
      <alignment horizontal="center" vertical="center" textRotation="90" wrapText="1"/>
    </xf>
    <xf numFmtId="3" fontId="3" fillId="16" borderId="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0" fillId="18" borderId="2" xfId="0" applyFill="1" applyBorder="1"/>
    <xf numFmtId="0" fontId="3" fillId="2" borderId="2" xfId="0" applyFont="1" applyFill="1" applyBorder="1" applyAlignment="1">
      <alignment horizontal="center" vertical="center" textRotation="90" wrapText="1"/>
    </xf>
    <xf numFmtId="0" fontId="3" fillId="4" borderId="2" xfId="0" applyFont="1" applyFill="1" applyBorder="1" applyAlignment="1">
      <alignment horizontal="center" vertical="center" textRotation="90" wrapText="1"/>
    </xf>
    <xf numFmtId="3" fontId="0" fillId="0" borderId="2" xfId="0" applyNumberFormat="1" applyFill="1" applyBorder="1"/>
    <xf numFmtId="0" fontId="2" fillId="0" borderId="0" xfId="0" applyFont="1"/>
    <xf numFmtId="3" fontId="2" fillId="19" borderId="2" xfId="0" applyNumberFormat="1" applyFont="1" applyFill="1" applyBorder="1"/>
    <xf numFmtId="0" fontId="0" fillId="0" borderId="0" xfId="0" applyFont="1"/>
    <xf numFmtId="0" fontId="0" fillId="0" borderId="0" xfId="0" applyFont="1" applyFill="1"/>
    <xf numFmtId="0" fontId="0" fillId="0" borderId="2" xfId="0" applyFont="1" applyBorder="1"/>
    <xf numFmtId="0" fontId="0" fillId="5" borderId="2" xfId="0" applyFont="1" applyFill="1" applyBorder="1"/>
    <xf numFmtId="0" fontId="0" fillId="0" borderId="2" xfId="0" applyFont="1" applyFill="1" applyBorder="1"/>
    <xf numFmtId="164" fontId="0" fillId="0" borderId="2" xfId="0" applyNumberFormat="1" applyFont="1" applyFill="1" applyBorder="1"/>
    <xf numFmtId="3" fontId="0" fillId="0" borderId="2" xfId="0" applyNumberFormat="1" applyFont="1" applyBorder="1"/>
    <xf numFmtId="0" fontId="0" fillId="17" borderId="2" xfId="0" applyFont="1" applyFill="1" applyBorder="1"/>
    <xf numFmtId="166" fontId="2" fillId="0" borderId="2" xfId="0" applyNumberFormat="1" applyFont="1" applyFill="1" applyBorder="1"/>
    <xf numFmtId="2" fontId="0" fillId="0" borderId="2" xfId="0" applyNumberFormat="1" applyFont="1" applyFill="1" applyBorder="1"/>
    <xf numFmtId="0" fontId="0" fillId="20" borderId="0" xfId="0" applyFont="1" applyFill="1"/>
    <xf numFmtId="3" fontId="0" fillId="20" borderId="2" xfId="0" applyNumberFormat="1" applyFont="1" applyFill="1" applyBorder="1"/>
    <xf numFmtId="0" fontId="2" fillId="19" borderId="25" xfId="0" applyFont="1" applyFill="1" applyBorder="1" applyAlignment="1">
      <alignment horizontal="center" vertical="center"/>
    </xf>
    <xf numFmtId="3" fontId="2" fillId="21" borderId="25" xfId="0" applyNumberFormat="1" applyFont="1" applyFill="1" applyBorder="1" applyAlignment="1">
      <alignment horizontal="center" vertical="center"/>
    </xf>
    <xf numFmtId="3" fontId="2" fillId="21" borderId="2" xfId="0" applyNumberFormat="1" applyFont="1" applyFill="1" applyBorder="1"/>
    <xf numFmtId="3" fontId="0" fillId="21" borderId="2" xfId="0" applyNumberFormat="1" applyFont="1" applyFill="1" applyBorder="1"/>
    <xf numFmtId="3" fontId="2" fillId="22" borderId="25" xfId="0" applyNumberFormat="1" applyFont="1" applyFill="1" applyBorder="1" applyAlignment="1">
      <alignment horizontal="center" vertical="center"/>
    </xf>
    <xf numFmtId="3" fontId="2" fillId="22" borderId="2" xfId="0" applyNumberFormat="1" applyFont="1" applyFill="1" applyBorder="1"/>
    <xf numFmtId="3" fontId="0" fillId="22" borderId="2" xfId="0" applyNumberFormat="1" applyFont="1" applyFill="1" applyBorder="1"/>
    <xf numFmtId="3" fontId="2" fillId="15" borderId="2" xfId="0" applyNumberFormat="1" applyFont="1" applyFill="1" applyBorder="1"/>
    <xf numFmtId="0" fontId="2" fillId="19" borderId="1" xfId="0" applyFont="1" applyFill="1" applyBorder="1" applyAlignment="1">
      <alignment horizontal="center" vertical="center"/>
    </xf>
    <xf numFmtId="0" fontId="2" fillId="22" borderId="1" xfId="0" applyFont="1" applyFill="1" applyBorder="1" applyAlignment="1">
      <alignment horizontal="center" vertical="center" wrapText="1"/>
    </xf>
    <xf numFmtId="0" fontId="2" fillId="21" borderId="1" xfId="0" applyFont="1" applyFill="1" applyBorder="1" applyAlignment="1">
      <alignment horizontal="center" vertical="center" wrapText="1"/>
    </xf>
    <xf numFmtId="165" fontId="0" fillId="2" borderId="12" xfId="0" applyNumberFormat="1" applyFont="1" applyFill="1" applyBorder="1"/>
    <xf numFmtId="3" fontId="0" fillId="20" borderId="9" xfId="0" applyNumberFormat="1" applyFont="1" applyFill="1" applyBorder="1"/>
    <xf numFmtId="3" fontId="2" fillId="19" borderId="9" xfId="0" applyNumberFormat="1" applyFont="1" applyFill="1" applyBorder="1"/>
    <xf numFmtId="3" fontId="0" fillId="22" borderId="9" xfId="0" applyNumberFormat="1" applyFont="1" applyFill="1" applyBorder="1"/>
    <xf numFmtId="3" fontId="2" fillId="22" borderId="9" xfId="0" applyNumberFormat="1" applyFont="1" applyFill="1" applyBorder="1"/>
    <xf numFmtId="3" fontId="0" fillId="21" borderId="9" xfId="0" applyNumberFormat="1" applyFont="1" applyFill="1" applyBorder="1"/>
    <xf numFmtId="3" fontId="2" fillId="21" borderId="9" xfId="0" applyNumberFormat="1" applyFont="1" applyFill="1" applyBorder="1"/>
    <xf numFmtId="3" fontId="2" fillId="15" borderId="9" xfId="0" applyNumberFormat="1" applyFont="1" applyFill="1" applyBorder="1"/>
    <xf numFmtId="3" fontId="0" fillId="0" borderId="9" xfId="0" applyNumberFormat="1" applyFont="1" applyBorder="1"/>
    <xf numFmtId="165" fontId="0" fillId="2" borderId="8" xfId="0" applyNumberFormat="1" applyFont="1" applyFill="1" applyBorder="1"/>
    <xf numFmtId="0" fontId="0" fillId="8" borderId="11" xfId="0" applyFont="1" applyFill="1" applyBorder="1"/>
    <xf numFmtId="0" fontId="0" fillId="9" borderId="11" xfId="0" applyFont="1" applyFill="1" applyBorder="1"/>
    <xf numFmtId="0" fontId="0" fillId="12" borderId="11" xfId="0" applyFont="1" applyFill="1" applyBorder="1"/>
    <xf numFmtId="0" fontId="0" fillId="13" borderId="11" xfId="0" applyFont="1" applyFill="1" applyBorder="1"/>
    <xf numFmtId="0" fontId="0" fillId="15" borderId="11" xfId="0" applyFont="1" applyFill="1" applyBorder="1"/>
    <xf numFmtId="0" fontId="0" fillId="4" borderId="11" xfId="0" applyFont="1" applyFill="1" applyBorder="1"/>
    <xf numFmtId="0" fontId="0" fillId="3" borderId="11" xfId="0" applyFont="1" applyFill="1" applyBorder="1"/>
    <xf numFmtId="0" fontId="0" fillId="7" borderId="11" xfId="0" applyFont="1" applyFill="1" applyBorder="1"/>
    <xf numFmtId="0" fontId="0" fillId="10" borderId="11" xfId="0" applyFont="1" applyFill="1" applyBorder="1"/>
    <xf numFmtId="0" fontId="0" fillId="11" borderId="11" xfId="0" applyFont="1" applyFill="1" applyBorder="1"/>
    <xf numFmtId="0" fontId="0" fillId="14" borderId="11" xfId="0" applyFont="1" applyFill="1" applyBorder="1"/>
    <xf numFmtId="0" fontId="0" fillId="5" borderId="11" xfId="0" applyFont="1" applyFill="1" applyBorder="1"/>
    <xf numFmtId="0" fontId="0" fillId="6" borderId="11" xfId="0" applyFont="1" applyFill="1" applyBorder="1"/>
    <xf numFmtId="0" fontId="0" fillId="2" borderId="11" xfId="0" applyFont="1" applyFill="1" applyBorder="1"/>
    <xf numFmtId="0" fontId="0" fillId="15" borderId="7" xfId="0" applyFont="1" applyFill="1" applyBorder="1"/>
    <xf numFmtId="0" fontId="0" fillId="0" borderId="9" xfId="0" applyFont="1" applyBorder="1"/>
    <xf numFmtId="0" fontId="0" fillId="17" borderId="9" xfId="0" applyFont="1" applyFill="1" applyBorder="1"/>
    <xf numFmtId="0" fontId="0" fillId="0" borderId="9" xfId="0" applyFont="1" applyFill="1" applyBorder="1"/>
    <xf numFmtId="164" fontId="0" fillId="0" borderId="9" xfId="0" applyNumberFormat="1" applyFont="1" applyFill="1" applyBorder="1"/>
    <xf numFmtId="166" fontId="2" fillId="0" borderId="9" xfId="0" applyNumberFormat="1" applyFont="1" applyFill="1" applyBorder="1"/>
    <xf numFmtId="2" fontId="0" fillId="0" borderId="9" xfId="0" applyNumberFormat="1" applyFont="1" applyFill="1" applyBorder="1"/>
    <xf numFmtId="0" fontId="0" fillId="8" borderId="26" xfId="0" applyFont="1" applyFill="1" applyBorder="1"/>
    <xf numFmtId="0" fontId="0" fillId="0" borderId="21" xfId="0" applyFont="1" applyBorder="1"/>
    <xf numFmtId="0" fontId="2" fillId="20" borderId="23" xfId="0" applyFont="1" applyFill="1" applyBorder="1" applyAlignment="1">
      <alignment vertical="center"/>
    </xf>
    <xf numFmtId="0" fontId="2" fillId="20" borderId="24" xfId="0" applyFont="1" applyFill="1" applyBorder="1" applyAlignment="1">
      <alignment vertical="center"/>
    </xf>
    <xf numFmtId="0" fontId="2" fillId="20" borderId="0" xfId="0" applyFont="1" applyFill="1" applyBorder="1" applyAlignment="1">
      <alignment vertical="center"/>
    </xf>
    <xf numFmtId="0" fontId="2" fillId="20" borderId="24" xfId="0" applyFont="1" applyFill="1" applyBorder="1"/>
    <xf numFmtId="0" fontId="2" fillId="20" borderId="0" xfId="0" applyFont="1" applyFill="1" applyBorder="1"/>
    <xf numFmtId="0" fontId="0" fillId="20" borderId="19" xfId="0" applyFont="1" applyFill="1" applyBorder="1"/>
    <xf numFmtId="3" fontId="6" fillId="20" borderId="2" xfId="0" applyNumberFormat="1" applyFont="1" applyFill="1" applyBorder="1"/>
    <xf numFmtId="0" fontId="13" fillId="20" borderId="2" xfId="0" applyFont="1" applyFill="1" applyBorder="1" applyAlignment="1">
      <alignment horizontal="center" vertical="center" wrapText="1"/>
    </xf>
    <xf numFmtId="3" fontId="0" fillId="23" borderId="2" xfId="0" applyNumberFormat="1" applyFont="1" applyFill="1" applyBorder="1"/>
    <xf numFmtId="3" fontId="0" fillId="23" borderId="9" xfId="0" applyNumberFormat="1" applyFont="1" applyFill="1" applyBorder="1"/>
    <xf numFmtId="0" fontId="12" fillId="3" borderId="10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0" fontId="3" fillId="22" borderId="25" xfId="0" applyFont="1" applyFill="1" applyBorder="1" applyAlignment="1">
      <alignment horizontal="center" vertical="top"/>
    </xf>
    <xf numFmtId="0" fontId="3" fillId="21" borderId="25" xfId="0" applyFont="1" applyFill="1" applyBorder="1" applyAlignment="1">
      <alignment horizontal="center" vertical="top"/>
    </xf>
    <xf numFmtId="0" fontId="2" fillId="23" borderId="10" xfId="0" applyFont="1" applyFill="1" applyBorder="1" applyAlignment="1">
      <alignment horizontal="center" vertical="center"/>
    </xf>
    <xf numFmtId="0" fontId="0" fillId="0" borderId="21" xfId="0" applyFont="1" applyFill="1" applyBorder="1"/>
    <xf numFmtId="164" fontId="0" fillId="0" borderId="21" xfId="0" applyNumberFormat="1" applyFont="1" applyFill="1" applyBorder="1"/>
    <xf numFmtId="0" fontId="0" fillId="5" borderId="21" xfId="0" applyFont="1" applyFill="1" applyBorder="1"/>
    <xf numFmtId="2" fontId="0" fillId="0" borderId="21" xfId="0" applyNumberFormat="1" applyFont="1" applyFill="1" applyBorder="1"/>
    <xf numFmtId="166" fontId="2" fillId="0" borderId="21" xfId="0" applyNumberFormat="1" applyFont="1" applyFill="1" applyBorder="1"/>
    <xf numFmtId="3" fontId="0" fillId="20" borderId="21" xfId="0" applyNumberFormat="1" applyFont="1" applyFill="1" applyBorder="1"/>
    <xf numFmtId="3" fontId="2" fillId="19" borderId="21" xfId="0" applyNumberFormat="1" applyFont="1" applyFill="1" applyBorder="1"/>
    <xf numFmtId="3" fontId="2" fillId="22" borderId="21" xfId="0" applyNumberFormat="1" applyFont="1" applyFill="1" applyBorder="1"/>
    <xf numFmtId="3" fontId="0" fillId="22" borderId="21" xfId="0" applyNumberFormat="1" applyFont="1" applyFill="1" applyBorder="1"/>
    <xf numFmtId="3" fontId="0" fillId="21" borderId="21" xfId="0" applyNumberFormat="1" applyFont="1" applyFill="1" applyBorder="1"/>
    <xf numFmtId="3" fontId="0" fillId="23" borderId="21" xfId="0" applyNumberFormat="1" applyFont="1" applyFill="1" applyBorder="1"/>
    <xf numFmtId="3" fontId="2" fillId="21" borderId="21" xfId="0" applyNumberFormat="1" applyFont="1" applyFill="1" applyBorder="1"/>
    <xf numFmtId="3" fontId="2" fillId="15" borderId="21" xfId="0" applyNumberFormat="1" applyFont="1" applyFill="1" applyBorder="1"/>
    <xf numFmtId="3" fontId="0" fillId="0" borderId="21" xfId="0" applyNumberFormat="1" applyFont="1" applyBorder="1"/>
    <xf numFmtId="165" fontId="0" fillId="2" borderId="28" xfId="0" applyNumberFormat="1" applyFont="1" applyFill="1" applyBorder="1"/>
    <xf numFmtId="0" fontId="0" fillId="16" borderId="29" xfId="0" applyFont="1" applyFill="1" applyBorder="1"/>
    <xf numFmtId="0" fontId="0" fillId="16" borderId="30" xfId="0" applyFont="1" applyFill="1" applyBorder="1"/>
    <xf numFmtId="0" fontId="0" fillId="16" borderId="30" xfId="0" applyFont="1" applyFill="1" applyBorder="1" applyAlignment="1">
      <alignment horizontal="center" wrapText="1"/>
    </xf>
    <xf numFmtId="166" fontId="2" fillId="16" borderId="30" xfId="0" applyNumberFormat="1" applyFont="1" applyFill="1" applyBorder="1"/>
    <xf numFmtId="3" fontId="2" fillId="16" borderId="30" xfId="0" applyNumberFormat="1" applyFont="1" applyFill="1" applyBorder="1"/>
    <xf numFmtId="4" fontId="2" fillId="24" borderId="31" xfId="0" applyNumberFormat="1" applyFont="1" applyFill="1" applyBorder="1"/>
    <xf numFmtId="0" fontId="2" fillId="21" borderId="25" xfId="0" applyFont="1" applyFill="1" applyBorder="1" applyAlignment="1">
      <alignment horizontal="center" vertical="center" wrapText="1"/>
    </xf>
    <xf numFmtId="0" fontId="2" fillId="21" borderId="32" xfId="0" applyFont="1" applyFill="1" applyBorder="1" applyAlignment="1">
      <alignment horizontal="center" vertical="center" wrapText="1"/>
    </xf>
    <xf numFmtId="0" fontId="0" fillId="0" borderId="18" xfId="0" applyFont="1" applyBorder="1"/>
    <xf numFmtId="0" fontId="0" fillId="0" borderId="6" xfId="0" applyFont="1" applyBorder="1"/>
    <xf numFmtId="0" fontId="0" fillId="0" borderId="13" xfId="0" applyFont="1" applyBorder="1"/>
    <xf numFmtId="0" fontId="0" fillId="0" borderId="26" xfId="0" applyFont="1" applyFill="1" applyBorder="1"/>
    <xf numFmtId="0" fontId="0" fillId="0" borderId="11" xfId="0" applyFont="1" applyFill="1" applyBorder="1"/>
    <xf numFmtId="0" fontId="0" fillId="0" borderId="7" xfId="0" applyFont="1" applyFill="1" applyBorder="1"/>
    <xf numFmtId="0" fontId="3" fillId="20" borderId="22" xfId="0" applyFont="1" applyFill="1" applyBorder="1" applyAlignment="1">
      <alignment horizontal="left" vertical="top"/>
    </xf>
    <xf numFmtId="0" fontId="6" fillId="20" borderId="27" xfId="0" applyFont="1" applyFill="1" applyBorder="1"/>
    <xf numFmtId="3" fontId="0" fillId="0" borderId="0" xfId="0" applyNumberFormat="1" applyFont="1"/>
    <xf numFmtId="0" fontId="3" fillId="2" borderId="8" xfId="0" applyFont="1" applyFill="1" applyBorder="1" applyAlignment="1">
      <alignment horizontal="center" vertical="center" wrapText="1"/>
    </xf>
    <xf numFmtId="167" fontId="0" fillId="0" borderId="0" xfId="0" applyNumberFormat="1" applyFont="1"/>
    <xf numFmtId="167" fontId="2" fillId="2" borderId="9" xfId="0" applyNumberFormat="1" applyFont="1" applyFill="1" applyBorder="1" applyAlignment="1">
      <alignment horizontal="center" vertical="center" wrapText="1"/>
    </xf>
    <xf numFmtId="167" fontId="2" fillId="16" borderId="33" xfId="0" applyNumberFormat="1" applyFont="1" applyFill="1" applyBorder="1"/>
    <xf numFmtId="167" fontId="0" fillId="2" borderId="18" xfId="0" applyNumberFormat="1" applyFont="1" applyFill="1" applyBorder="1"/>
    <xf numFmtId="167" fontId="0" fillId="2" borderId="6" xfId="0" applyNumberFormat="1" applyFont="1" applyFill="1" applyBorder="1"/>
    <xf numFmtId="167" fontId="0" fillId="2" borderId="13" xfId="0" applyNumberFormat="1" applyFont="1" applyFill="1" applyBorder="1"/>
    <xf numFmtId="166" fontId="2" fillId="24" borderId="31" xfId="0" applyNumberFormat="1" applyFont="1" applyFill="1" applyBorder="1"/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20" borderId="0" xfId="0" applyFont="1" applyFill="1" applyAlignment="1">
      <alignment horizontal="left" vertical="center"/>
    </xf>
    <xf numFmtId="167" fontId="0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20" borderId="0" xfId="0" applyFont="1" applyFill="1" applyAlignment="1">
      <alignment vertical="center"/>
    </xf>
    <xf numFmtId="167" fontId="0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20" borderId="2" xfId="0" applyFont="1" applyFill="1" applyBorder="1" applyAlignment="1">
      <alignment horizontal="center" vertical="center"/>
    </xf>
    <xf numFmtId="0" fontId="2" fillId="20" borderId="2" xfId="0" applyFont="1" applyFill="1" applyBorder="1" applyAlignment="1">
      <alignment horizontal="center" vertical="center"/>
    </xf>
    <xf numFmtId="0" fontId="2" fillId="21" borderId="4" xfId="0" applyFont="1" applyFill="1" applyBorder="1" applyAlignment="1">
      <alignment horizontal="center" vertical="center" wrapText="1"/>
    </xf>
    <xf numFmtId="0" fontId="2" fillId="21" borderId="2" xfId="0" applyFont="1" applyFill="1" applyBorder="1" applyAlignment="1">
      <alignment horizontal="center" vertical="center" wrapText="1"/>
    </xf>
    <xf numFmtId="0" fontId="2" fillId="21" borderId="9" xfId="0" applyFont="1" applyFill="1" applyBorder="1" applyAlignment="1">
      <alignment horizontal="center" vertical="center" wrapText="1"/>
    </xf>
    <xf numFmtId="0" fontId="2" fillId="15" borderId="4" xfId="0" applyFont="1" applyFill="1" applyBorder="1" applyAlignment="1">
      <alignment horizontal="center" vertical="center" wrapText="1"/>
    </xf>
    <xf numFmtId="0" fontId="2" fillId="15" borderId="2" xfId="0" applyFont="1" applyFill="1" applyBorder="1" applyAlignment="1">
      <alignment horizontal="center" vertical="center" wrapText="1"/>
    </xf>
    <xf numFmtId="0" fontId="2" fillId="15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2" xfId="0" applyFont="1" applyFill="1" applyBorder="1" applyAlignment="1">
      <alignment horizontal="center" vertical="center" textRotation="90"/>
    </xf>
    <xf numFmtId="0" fontId="2" fillId="3" borderId="10" xfId="0" applyFont="1" applyFill="1" applyBorder="1" applyAlignment="1">
      <alignment horizontal="center" vertical="center" textRotation="90"/>
    </xf>
    <xf numFmtId="0" fontId="2" fillId="20" borderId="4" xfId="0" applyFont="1" applyFill="1" applyBorder="1" applyAlignment="1">
      <alignment horizontal="center" vertical="center"/>
    </xf>
    <xf numFmtId="0" fontId="2" fillId="23" borderId="4" xfId="0" applyFont="1" applyFill="1" applyBorder="1" applyAlignment="1">
      <alignment horizontal="center" vertical="center" wrapText="1"/>
    </xf>
    <xf numFmtId="0" fontId="2" fillId="23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3" borderId="10" xfId="0" applyFont="1" applyFill="1" applyBorder="1" applyAlignment="1">
      <alignment horizontal="center" vertical="center" textRotation="90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textRotation="90" wrapText="1"/>
    </xf>
    <xf numFmtId="0" fontId="3" fillId="3" borderId="16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</cellXfs>
  <cellStyles count="10">
    <cellStyle name="normální" xfId="0" builtinId="0"/>
    <cellStyle name="normální 2" xfId="2"/>
    <cellStyle name="normální 2 2" xfId="3"/>
    <cellStyle name="normální 3" xfId="4"/>
    <cellStyle name="normální 4" xfId="5"/>
    <cellStyle name="normální 5" xfId="6"/>
    <cellStyle name="normální 5 2" xfId="1"/>
    <cellStyle name="normální 5 3" xfId="7"/>
    <cellStyle name="normální 6" xfId="8"/>
    <cellStyle name="normální 6 2" xfId="9"/>
  </cellStyles>
  <dxfs count="0"/>
  <tableStyles count="0" defaultTableStyle="TableStyleMedium2" defaultPivotStyle="PivotStyleLight16"/>
  <colors>
    <mruColors>
      <color rgb="FFFFCCFF"/>
      <color rgb="FFFFFF99"/>
      <color rgb="FFCCFFFF"/>
      <color rgb="FFCCFFCC"/>
      <color rgb="FF66FFFF"/>
      <color rgb="FFCCECFF"/>
      <color rgb="FFFFCC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ke/AppData/Local/Microsoft/Windows/Temporary%20Internet%20Files/Content.Outlook/0XPU9F06/2_Z&#352;%20&#269;ist&#2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stava"/>
      <sheetName val="RN,příplatky na zdrav.postižení"/>
      <sheetName val="docházka §41, §38"/>
      <sheetName val="jazyk_národ_menšiny"/>
      <sheetName val="kurz základního vzdělání"/>
      <sheetName val="finanční bilance"/>
      <sheetName val="RED IZO jen Z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>600001083</v>
          </cell>
          <cell r="B2">
            <v>1</v>
          </cell>
        </row>
        <row r="3">
          <cell r="A3" t="str">
            <v>600001121</v>
          </cell>
          <cell r="B3">
            <v>1</v>
          </cell>
        </row>
        <row r="4">
          <cell r="A4" t="str">
            <v>600001130</v>
          </cell>
          <cell r="B4">
            <v>1</v>
          </cell>
        </row>
        <row r="5">
          <cell r="A5" t="str">
            <v>600001148</v>
          </cell>
          <cell r="B5">
            <v>1</v>
          </cell>
        </row>
        <row r="6">
          <cell r="A6" t="str">
            <v>600001172</v>
          </cell>
          <cell r="B6">
            <v>1</v>
          </cell>
        </row>
        <row r="7">
          <cell r="A7" t="str">
            <v>600001199</v>
          </cell>
          <cell r="B7">
            <v>1</v>
          </cell>
        </row>
        <row r="8">
          <cell r="A8" t="str">
            <v>600001270</v>
          </cell>
          <cell r="B8">
            <v>1</v>
          </cell>
        </row>
        <row r="9">
          <cell r="A9" t="str">
            <v>600001288</v>
          </cell>
          <cell r="B9">
            <v>1</v>
          </cell>
        </row>
        <row r="10">
          <cell r="A10" t="str">
            <v>600001300</v>
          </cell>
          <cell r="B10">
            <v>1</v>
          </cell>
        </row>
        <row r="11">
          <cell r="A11" t="str">
            <v>600001318</v>
          </cell>
          <cell r="B11">
            <v>1</v>
          </cell>
        </row>
        <row r="12">
          <cell r="A12" t="str">
            <v>600001369</v>
          </cell>
          <cell r="B12">
            <v>1</v>
          </cell>
        </row>
        <row r="13">
          <cell r="A13" t="str">
            <v>600001423</v>
          </cell>
          <cell r="B13">
            <v>1</v>
          </cell>
        </row>
        <row r="14">
          <cell r="A14" t="str">
            <v>600001466</v>
          </cell>
          <cell r="B14">
            <v>1</v>
          </cell>
        </row>
        <row r="15">
          <cell r="A15" t="str">
            <v>600001474</v>
          </cell>
          <cell r="B15">
            <v>1</v>
          </cell>
        </row>
        <row r="16">
          <cell r="A16" t="str">
            <v>600001482</v>
          </cell>
          <cell r="B16">
            <v>1</v>
          </cell>
        </row>
        <row r="17">
          <cell r="A17" t="str">
            <v>600001504</v>
          </cell>
          <cell r="B17">
            <v>1</v>
          </cell>
        </row>
        <row r="18">
          <cell r="A18" t="str">
            <v>600001539</v>
          </cell>
          <cell r="B18">
            <v>1</v>
          </cell>
        </row>
        <row r="19">
          <cell r="A19" t="str">
            <v>600001644</v>
          </cell>
          <cell r="B19">
            <v>1</v>
          </cell>
        </row>
        <row r="20">
          <cell r="A20" t="str">
            <v>600001679</v>
          </cell>
          <cell r="B20">
            <v>1</v>
          </cell>
        </row>
        <row r="21">
          <cell r="A21" t="str">
            <v>600001695</v>
          </cell>
          <cell r="B21">
            <v>1</v>
          </cell>
        </row>
        <row r="22">
          <cell r="A22" t="str">
            <v>600001709</v>
          </cell>
          <cell r="B22">
            <v>1</v>
          </cell>
        </row>
        <row r="23">
          <cell r="A23" t="str">
            <v>600001717</v>
          </cell>
          <cell r="B23">
            <v>1</v>
          </cell>
        </row>
        <row r="24">
          <cell r="A24" t="str">
            <v>600001725</v>
          </cell>
          <cell r="B24">
            <v>1</v>
          </cell>
        </row>
        <row r="25">
          <cell r="A25" t="str">
            <v>600001750</v>
          </cell>
          <cell r="B25">
            <v>1</v>
          </cell>
        </row>
        <row r="26">
          <cell r="A26" t="str">
            <v>600001784</v>
          </cell>
          <cell r="B26">
            <v>1</v>
          </cell>
        </row>
        <row r="27">
          <cell r="A27" t="str">
            <v>600001792</v>
          </cell>
          <cell r="B27">
            <v>1</v>
          </cell>
        </row>
        <row r="28">
          <cell r="A28" t="str">
            <v>600001806</v>
          </cell>
          <cell r="B28">
            <v>1</v>
          </cell>
        </row>
        <row r="29">
          <cell r="A29" t="str">
            <v>600009157</v>
          </cell>
          <cell r="B29">
            <v>1</v>
          </cell>
        </row>
        <row r="30">
          <cell r="A30" t="str">
            <v>600020932</v>
          </cell>
          <cell r="B30">
            <v>1</v>
          </cell>
        </row>
        <row r="31">
          <cell r="A31" t="str">
            <v>600035239</v>
          </cell>
          <cell r="B31">
            <v>1</v>
          </cell>
        </row>
        <row r="32">
          <cell r="A32" t="str">
            <v>600035247</v>
          </cell>
          <cell r="B32">
            <v>1</v>
          </cell>
        </row>
        <row r="33">
          <cell r="A33" t="str">
            <v>600035255</v>
          </cell>
          <cell r="B33">
            <v>1</v>
          </cell>
        </row>
        <row r="34">
          <cell r="A34" t="str">
            <v>600035263</v>
          </cell>
          <cell r="B34">
            <v>1</v>
          </cell>
        </row>
        <row r="35">
          <cell r="A35" t="str">
            <v>600035271</v>
          </cell>
          <cell r="B35">
            <v>1</v>
          </cell>
        </row>
        <row r="36">
          <cell r="A36" t="str">
            <v>600035301</v>
          </cell>
          <cell r="B36">
            <v>1</v>
          </cell>
        </row>
        <row r="37">
          <cell r="A37" t="str">
            <v>600035573</v>
          </cell>
          <cell r="B37">
            <v>1</v>
          </cell>
        </row>
        <row r="38">
          <cell r="A38" t="str">
            <v>600035581</v>
          </cell>
          <cell r="B38">
            <v>1</v>
          </cell>
        </row>
        <row r="39">
          <cell r="A39" t="str">
            <v>600035590</v>
          </cell>
          <cell r="B39">
            <v>1</v>
          </cell>
        </row>
        <row r="40">
          <cell r="A40" t="str">
            <v>600035611</v>
          </cell>
          <cell r="B40">
            <v>1</v>
          </cell>
        </row>
        <row r="41">
          <cell r="A41" t="str">
            <v>600035620</v>
          </cell>
          <cell r="B41">
            <v>1</v>
          </cell>
        </row>
        <row r="42">
          <cell r="A42" t="str">
            <v>600035638</v>
          </cell>
          <cell r="B42">
            <v>1</v>
          </cell>
        </row>
        <row r="43">
          <cell r="A43" t="str">
            <v>600035662</v>
          </cell>
          <cell r="B43">
            <v>1</v>
          </cell>
        </row>
        <row r="44">
          <cell r="A44" t="str">
            <v>600035671</v>
          </cell>
          <cell r="B44">
            <v>1</v>
          </cell>
        </row>
        <row r="45">
          <cell r="A45" t="str">
            <v>600035689</v>
          </cell>
          <cell r="B45">
            <v>1</v>
          </cell>
        </row>
        <row r="46">
          <cell r="A46" t="str">
            <v>600036120</v>
          </cell>
          <cell r="B46">
            <v>1</v>
          </cell>
        </row>
        <row r="47">
          <cell r="A47" t="str">
            <v>600036138</v>
          </cell>
          <cell r="B47">
            <v>1</v>
          </cell>
        </row>
        <row r="48">
          <cell r="A48" t="str">
            <v>600036146</v>
          </cell>
          <cell r="B48">
            <v>1</v>
          </cell>
        </row>
        <row r="49">
          <cell r="A49" t="str">
            <v>600036197</v>
          </cell>
          <cell r="B49">
            <v>1</v>
          </cell>
        </row>
        <row r="50">
          <cell r="A50" t="str">
            <v>600036201</v>
          </cell>
          <cell r="B50">
            <v>1</v>
          </cell>
        </row>
        <row r="51">
          <cell r="A51" t="str">
            <v>600036227</v>
          </cell>
          <cell r="B51">
            <v>1</v>
          </cell>
        </row>
        <row r="52">
          <cell r="A52" t="str">
            <v>600037037</v>
          </cell>
          <cell r="B52">
            <v>1</v>
          </cell>
        </row>
        <row r="53">
          <cell r="A53" t="str">
            <v>600037053</v>
          </cell>
          <cell r="B53">
            <v>1</v>
          </cell>
        </row>
        <row r="54">
          <cell r="A54" t="str">
            <v>600037061</v>
          </cell>
          <cell r="B54">
            <v>1</v>
          </cell>
        </row>
        <row r="55">
          <cell r="A55" t="str">
            <v>600037096</v>
          </cell>
          <cell r="B55">
            <v>1</v>
          </cell>
        </row>
        <row r="56">
          <cell r="A56" t="str">
            <v>600037100</v>
          </cell>
          <cell r="B56">
            <v>1</v>
          </cell>
        </row>
        <row r="57">
          <cell r="A57" t="str">
            <v>600037118</v>
          </cell>
          <cell r="B57">
            <v>1</v>
          </cell>
        </row>
        <row r="58">
          <cell r="A58" t="str">
            <v>600037134</v>
          </cell>
          <cell r="B58">
            <v>1</v>
          </cell>
        </row>
        <row r="59">
          <cell r="A59" t="str">
            <v>600037142</v>
          </cell>
          <cell r="B59">
            <v>1</v>
          </cell>
        </row>
        <row r="60">
          <cell r="A60" t="str">
            <v>600037151</v>
          </cell>
          <cell r="B60">
            <v>1</v>
          </cell>
        </row>
        <row r="61">
          <cell r="A61" t="str">
            <v>600037169</v>
          </cell>
          <cell r="B61">
            <v>1</v>
          </cell>
        </row>
        <row r="62">
          <cell r="A62" t="str">
            <v>600037177</v>
          </cell>
          <cell r="B62">
            <v>1</v>
          </cell>
        </row>
        <row r="63">
          <cell r="A63" t="str">
            <v>600037207</v>
          </cell>
          <cell r="B63">
            <v>1</v>
          </cell>
        </row>
        <row r="64">
          <cell r="A64" t="str">
            <v>600037215</v>
          </cell>
          <cell r="B64">
            <v>1</v>
          </cell>
        </row>
        <row r="65">
          <cell r="A65" t="str">
            <v>600037231</v>
          </cell>
          <cell r="B65">
            <v>1</v>
          </cell>
        </row>
        <row r="66">
          <cell r="A66" t="str">
            <v>600037258</v>
          </cell>
          <cell r="B66">
            <v>1</v>
          </cell>
        </row>
        <row r="67">
          <cell r="A67" t="str">
            <v>600037274</v>
          </cell>
          <cell r="B67">
            <v>1</v>
          </cell>
        </row>
        <row r="68">
          <cell r="A68" t="str">
            <v>600037282</v>
          </cell>
          <cell r="B68">
            <v>1</v>
          </cell>
        </row>
        <row r="69">
          <cell r="A69" t="str">
            <v>600037291</v>
          </cell>
          <cell r="B69">
            <v>1</v>
          </cell>
        </row>
        <row r="70">
          <cell r="A70" t="str">
            <v>600037321</v>
          </cell>
          <cell r="B70">
            <v>1</v>
          </cell>
        </row>
        <row r="71">
          <cell r="A71" t="str">
            <v>600037339</v>
          </cell>
          <cell r="B71">
            <v>1</v>
          </cell>
        </row>
        <row r="72">
          <cell r="A72" t="str">
            <v>600037355</v>
          </cell>
          <cell r="B72">
            <v>1</v>
          </cell>
        </row>
        <row r="73">
          <cell r="A73" t="str">
            <v>600037363</v>
          </cell>
          <cell r="B73">
            <v>1</v>
          </cell>
        </row>
        <row r="74">
          <cell r="A74" t="str">
            <v>600037371</v>
          </cell>
          <cell r="B74">
            <v>1</v>
          </cell>
        </row>
        <row r="75">
          <cell r="A75" t="str">
            <v>600037401</v>
          </cell>
          <cell r="B75">
            <v>1</v>
          </cell>
        </row>
        <row r="76">
          <cell r="A76" t="str">
            <v>600037436</v>
          </cell>
          <cell r="B76">
            <v>1</v>
          </cell>
        </row>
        <row r="77">
          <cell r="A77" t="str">
            <v>600037444</v>
          </cell>
          <cell r="B77">
            <v>1</v>
          </cell>
        </row>
        <row r="78">
          <cell r="A78" t="str">
            <v>600037452</v>
          </cell>
          <cell r="B78">
            <v>1</v>
          </cell>
        </row>
        <row r="79">
          <cell r="A79" t="str">
            <v>600037461</v>
          </cell>
          <cell r="B79">
            <v>1</v>
          </cell>
        </row>
        <row r="80">
          <cell r="A80" t="str">
            <v>600037479</v>
          </cell>
          <cell r="B80">
            <v>1</v>
          </cell>
        </row>
        <row r="81">
          <cell r="A81" t="str">
            <v>600037487</v>
          </cell>
          <cell r="B81">
            <v>1</v>
          </cell>
        </row>
        <row r="82">
          <cell r="A82" t="str">
            <v>600037509</v>
          </cell>
          <cell r="B82">
            <v>1</v>
          </cell>
        </row>
        <row r="83">
          <cell r="A83" t="str">
            <v>600037517</v>
          </cell>
          <cell r="B83">
            <v>1</v>
          </cell>
        </row>
        <row r="84">
          <cell r="A84" t="str">
            <v>600037525</v>
          </cell>
          <cell r="B84">
            <v>1</v>
          </cell>
        </row>
        <row r="85">
          <cell r="A85" t="str">
            <v>600038165</v>
          </cell>
          <cell r="B85">
            <v>1</v>
          </cell>
        </row>
        <row r="86">
          <cell r="A86" t="str">
            <v>600038173</v>
          </cell>
          <cell r="B86">
            <v>1</v>
          </cell>
        </row>
        <row r="87">
          <cell r="A87" t="str">
            <v>600038181</v>
          </cell>
          <cell r="B87">
            <v>1</v>
          </cell>
        </row>
        <row r="88">
          <cell r="A88" t="str">
            <v>600038203</v>
          </cell>
          <cell r="B88">
            <v>1</v>
          </cell>
        </row>
        <row r="89">
          <cell r="A89" t="str">
            <v>600038211</v>
          </cell>
          <cell r="B89">
            <v>1</v>
          </cell>
        </row>
        <row r="90">
          <cell r="A90" t="str">
            <v>600038220</v>
          </cell>
          <cell r="B90">
            <v>1</v>
          </cell>
        </row>
        <row r="91">
          <cell r="A91" t="str">
            <v>600038254</v>
          </cell>
          <cell r="B91">
            <v>1</v>
          </cell>
        </row>
        <row r="92">
          <cell r="A92" t="str">
            <v>600038262</v>
          </cell>
          <cell r="B92">
            <v>1</v>
          </cell>
        </row>
        <row r="93">
          <cell r="A93" t="str">
            <v>600038271</v>
          </cell>
          <cell r="B93">
            <v>1</v>
          </cell>
        </row>
        <row r="94">
          <cell r="A94" t="str">
            <v>600038289</v>
          </cell>
          <cell r="B94">
            <v>1</v>
          </cell>
        </row>
        <row r="95">
          <cell r="A95" t="str">
            <v>600038335</v>
          </cell>
          <cell r="B95">
            <v>1</v>
          </cell>
        </row>
        <row r="96">
          <cell r="A96" t="str">
            <v>600038343</v>
          </cell>
          <cell r="B96">
            <v>1</v>
          </cell>
        </row>
        <row r="97">
          <cell r="A97" t="str">
            <v>600038394</v>
          </cell>
          <cell r="B97">
            <v>1</v>
          </cell>
        </row>
        <row r="98">
          <cell r="A98" t="str">
            <v>600038408</v>
          </cell>
          <cell r="B98">
            <v>1</v>
          </cell>
        </row>
        <row r="99">
          <cell r="A99" t="str">
            <v>600038432</v>
          </cell>
          <cell r="B99">
            <v>1</v>
          </cell>
        </row>
        <row r="100">
          <cell r="A100" t="str">
            <v>600038441</v>
          </cell>
          <cell r="B100">
            <v>1</v>
          </cell>
        </row>
        <row r="101">
          <cell r="A101" t="str">
            <v>600038483</v>
          </cell>
          <cell r="B101">
            <v>1</v>
          </cell>
        </row>
        <row r="102">
          <cell r="A102" t="str">
            <v>600038513</v>
          </cell>
          <cell r="B102">
            <v>1</v>
          </cell>
        </row>
        <row r="103">
          <cell r="A103" t="str">
            <v>600038521</v>
          </cell>
          <cell r="B103">
            <v>1</v>
          </cell>
        </row>
        <row r="104">
          <cell r="A104" t="str">
            <v>600039021</v>
          </cell>
          <cell r="B104">
            <v>1</v>
          </cell>
        </row>
        <row r="105">
          <cell r="A105" t="str">
            <v>600039030</v>
          </cell>
          <cell r="B105">
            <v>1</v>
          </cell>
        </row>
        <row r="106">
          <cell r="A106" t="str">
            <v>600039072</v>
          </cell>
          <cell r="B106">
            <v>1</v>
          </cell>
        </row>
        <row r="107">
          <cell r="A107" t="str">
            <v>600039081</v>
          </cell>
          <cell r="B107">
            <v>1</v>
          </cell>
        </row>
        <row r="108">
          <cell r="A108" t="str">
            <v>600039111</v>
          </cell>
          <cell r="B108">
            <v>1</v>
          </cell>
        </row>
        <row r="109">
          <cell r="A109" t="str">
            <v>600039137</v>
          </cell>
          <cell r="B109">
            <v>1</v>
          </cell>
        </row>
        <row r="110">
          <cell r="A110" t="str">
            <v>600039145</v>
          </cell>
          <cell r="B110">
            <v>1</v>
          </cell>
        </row>
        <row r="111">
          <cell r="A111" t="str">
            <v>600039196</v>
          </cell>
          <cell r="B111">
            <v>1</v>
          </cell>
        </row>
        <row r="112">
          <cell r="A112" t="str">
            <v>600039218</v>
          </cell>
          <cell r="B112">
            <v>1</v>
          </cell>
        </row>
        <row r="113">
          <cell r="A113" t="str">
            <v>600039234</v>
          </cell>
          <cell r="B113">
            <v>1</v>
          </cell>
        </row>
        <row r="114">
          <cell r="A114" t="str">
            <v>600039382</v>
          </cell>
          <cell r="B114">
            <v>1</v>
          </cell>
        </row>
        <row r="115">
          <cell r="A115" t="str">
            <v>600039391</v>
          </cell>
          <cell r="B115">
            <v>1</v>
          </cell>
        </row>
        <row r="116">
          <cell r="A116" t="str">
            <v>600039404</v>
          </cell>
          <cell r="B116">
            <v>1</v>
          </cell>
        </row>
        <row r="117">
          <cell r="A117" t="str">
            <v>600039421</v>
          </cell>
          <cell r="B117">
            <v>1</v>
          </cell>
        </row>
        <row r="118">
          <cell r="A118" t="str">
            <v>600039439</v>
          </cell>
          <cell r="B118">
            <v>1</v>
          </cell>
        </row>
        <row r="119">
          <cell r="A119" t="str">
            <v>600039447</v>
          </cell>
          <cell r="B119">
            <v>1</v>
          </cell>
        </row>
        <row r="120">
          <cell r="A120" t="str">
            <v>600039749</v>
          </cell>
          <cell r="B120">
            <v>1</v>
          </cell>
        </row>
        <row r="121">
          <cell r="A121" t="str">
            <v>600039765</v>
          </cell>
          <cell r="B121">
            <v>1</v>
          </cell>
        </row>
        <row r="122">
          <cell r="A122" t="str">
            <v>600039790</v>
          </cell>
          <cell r="B122">
            <v>1</v>
          </cell>
        </row>
        <row r="123">
          <cell r="A123" t="str">
            <v>600039811</v>
          </cell>
          <cell r="B123">
            <v>1</v>
          </cell>
        </row>
        <row r="124">
          <cell r="A124" t="str">
            <v>600039846</v>
          </cell>
          <cell r="B124">
            <v>1</v>
          </cell>
        </row>
        <row r="125">
          <cell r="A125" t="str">
            <v>600039854</v>
          </cell>
          <cell r="B125">
            <v>1</v>
          </cell>
        </row>
        <row r="126">
          <cell r="A126" t="str">
            <v>600039901</v>
          </cell>
          <cell r="B126">
            <v>1</v>
          </cell>
        </row>
        <row r="127">
          <cell r="A127" t="str">
            <v>600039919</v>
          </cell>
          <cell r="B127">
            <v>1</v>
          </cell>
        </row>
        <row r="128">
          <cell r="A128" t="str">
            <v>600040356</v>
          </cell>
          <cell r="B128">
            <v>1</v>
          </cell>
        </row>
        <row r="129">
          <cell r="A129" t="str">
            <v>600040364</v>
          </cell>
          <cell r="B129">
            <v>1</v>
          </cell>
        </row>
        <row r="130">
          <cell r="A130" t="str">
            <v>600040381</v>
          </cell>
          <cell r="B130">
            <v>1</v>
          </cell>
        </row>
        <row r="131">
          <cell r="A131" t="str">
            <v>600040429</v>
          </cell>
          <cell r="B131">
            <v>1</v>
          </cell>
        </row>
        <row r="132">
          <cell r="A132" t="str">
            <v>600040437</v>
          </cell>
          <cell r="B132">
            <v>1</v>
          </cell>
        </row>
        <row r="133">
          <cell r="A133" t="str">
            <v>600040445</v>
          </cell>
          <cell r="B133">
            <v>1</v>
          </cell>
        </row>
        <row r="134">
          <cell r="A134" t="str">
            <v>600040461</v>
          </cell>
          <cell r="B134">
            <v>1</v>
          </cell>
        </row>
        <row r="135">
          <cell r="A135" t="str">
            <v>600040470</v>
          </cell>
          <cell r="B135">
            <v>1</v>
          </cell>
        </row>
        <row r="136">
          <cell r="A136" t="str">
            <v>600040488</v>
          </cell>
          <cell r="B136">
            <v>1</v>
          </cell>
        </row>
        <row r="137">
          <cell r="A137" t="str">
            <v>600040496</v>
          </cell>
          <cell r="B137">
            <v>1</v>
          </cell>
        </row>
        <row r="138">
          <cell r="A138" t="str">
            <v>600040500</v>
          </cell>
          <cell r="B138">
            <v>1</v>
          </cell>
        </row>
        <row r="139">
          <cell r="A139" t="str">
            <v>600040526</v>
          </cell>
          <cell r="B139">
            <v>1</v>
          </cell>
        </row>
        <row r="140">
          <cell r="A140" t="str">
            <v>600040534</v>
          </cell>
          <cell r="B140">
            <v>1</v>
          </cell>
        </row>
        <row r="141">
          <cell r="A141" t="str">
            <v>600040542</v>
          </cell>
          <cell r="B141">
            <v>1</v>
          </cell>
        </row>
        <row r="142">
          <cell r="A142" t="str">
            <v>600040569</v>
          </cell>
          <cell r="B142">
            <v>1</v>
          </cell>
        </row>
        <row r="143">
          <cell r="A143" t="str">
            <v>600040577</v>
          </cell>
          <cell r="B143">
            <v>1</v>
          </cell>
        </row>
        <row r="144">
          <cell r="A144" t="str">
            <v>600040585</v>
          </cell>
          <cell r="B144">
            <v>1</v>
          </cell>
        </row>
        <row r="145">
          <cell r="A145" t="str">
            <v>600040593</v>
          </cell>
          <cell r="B145">
            <v>1</v>
          </cell>
        </row>
        <row r="146">
          <cell r="A146" t="str">
            <v>600040607</v>
          </cell>
          <cell r="B146">
            <v>1</v>
          </cell>
        </row>
        <row r="147">
          <cell r="A147" t="str">
            <v>600040615</v>
          </cell>
          <cell r="B147">
            <v>1</v>
          </cell>
        </row>
        <row r="148">
          <cell r="A148" t="str">
            <v>600041077</v>
          </cell>
          <cell r="B148">
            <v>1</v>
          </cell>
        </row>
        <row r="149">
          <cell r="A149" t="str">
            <v>600041085</v>
          </cell>
          <cell r="B149">
            <v>1</v>
          </cell>
        </row>
        <row r="150">
          <cell r="A150" t="str">
            <v>600041093</v>
          </cell>
          <cell r="B150">
            <v>1</v>
          </cell>
        </row>
        <row r="151">
          <cell r="A151" t="str">
            <v>600041107</v>
          </cell>
          <cell r="B151">
            <v>1</v>
          </cell>
        </row>
        <row r="152">
          <cell r="A152" t="str">
            <v>600041115</v>
          </cell>
          <cell r="B152">
            <v>1</v>
          </cell>
        </row>
        <row r="153">
          <cell r="A153" t="str">
            <v>600041123</v>
          </cell>
          <cell r="B153">
            <v>1</v>
          </cell>
        </row>
        <row r="154">
          <cell r="A154" t="str">
            <v>600041140</v>
          </cell>
          <cell r="B154">
            <v>1</v>
          </cell>
        </row>
        <row r="155">
          <cell r="A155" t="str">
            <v>600041158</v>
          </cell>
          <cell r="B155">
            <v>1</v>
          </cell>
        </row>
        <row r="156">
          <cell r="A156" t="str">
            <v>600041166</v>
          </cell>
          <cell r="B156">
            <v>1</v>
          </cell>
        </row>
        <row r="157">
          <cell r="A157" t="str">
            <v>600041182</v>
          </cell>
          <cell r="B157">
            <v>1</v>
          </cell>
        </row>
        <row r="158">
          <cell r="A158" t="str">
            <v>600041191</v>
          </cell>
          <cell r="B158">
            <v>1</v>
          </cell>
        </row>
        <row r="159">
          <cell r="A159" t="str">
            <v>600041204</v>
          </cell>
          <cell r="B159">
            <v>1</v>
          </cell>
        </row>
        <row r="160">
          <cell r="A160" t="str">
            <v>600041212</v>
          </cell>
          <cell r="B160">
            <v>1</v>
          </cell>
        </row>
        <row r="161">
          <cell r="A161" t="str">
            <v>600041221</v>
          </cell>
          <cell r="B161">
            <v>1</v>
          </cell>
        </row>
        <row r="162">
          <cell r="A162" t="str">
            <v>600041247</v>
          </cell>
          <cell r="B162">
            <v>1</v>
          </cell>
        </row>
        <row r="163">
          <cell r="A163" t="str">
            <v>600041255</v>
          </cell>
          <cell r="B163">
            <v>1</v>
          </cell>
        </row>
        <row r="164">
          <cell r="A164" t="str">
            <v>600041263</v>
          </cell>
          <cell r="B164">
            <v>1</v>
          </cell>
        </row>
        <row r="165">
          <cell r="A165" t="str">
            <v>600041271</v>
          </cell>
          <cell r="B165">
            <v>1</v>
          </cell>
        </row>
        <row r="166">
          <cell r="A166" t="str">
            <v>600041298</v>
          </cell>
          <cell r="B166">
            <v>1</v>
          </cell>
        </row>
        <row r="167">
          <cell r="A167" t="str">
            <v>600041301</v>
          </cell>
          <cell r="B167">
            <v>1</v>
          </cell>
        </row>
        <row r="168">
          <cell r="A168" t="str">
            <v>600041328</v>
          </cell>
          <cell r="B168">
            <v>1</v>
          </cell>
        </row>
        <row r="169">
          <cell r="A169" t="str">
            <v>600041336</v>
          </cell>
          <cell r="B169">
            <v>1</v>
          </cell>
        </row>
        <row r="170">
          <cell r="A170" t="str">
            <v>600041344</v>
          </cell>
          <cell r="B170">
            <v>1</v>
          </cell>
        </row>
        <row r="171">
          <cell r="A171" t="str">
            <v>600041361</v>
          </cell>
          <cell r="B171">
            <v>1</v>
          </cell>
        </row>
        <row r="172">
          <cell r="A172" t="str">
            <v>600041956</v>
          </cell>
          <cell r="B172">
            <v>1</v>
          </cell>
        </row>
        <row r="173">
          <cell r="A173" t="str">
            <v>600041972</v>
          </cell>
          <cell r="B173">
            <v>1</v>
          </cell>
        </row>
        <row r="174">
          <cell r="A174" t="str">
            <v>600041981</v>
          </cell>
          <cell r="B174">
            <v>1</v>
          </cell>
        </row>
        <row r="175">
          <cell r="A175" t="str">
            <v>600041999</v>
          </cell>
          <cell r="B175">
            <v>1</v>
          </cell>
        </row>
        <row r="176">
          <cell r="A176" t="str">
            <v>600042006</v>
          </cell>
          <cell r="B176">
            <v>1</v>
          </cell>
        </row>
        <row r="177">
          <cell r="A177" t="str">
            <v>600042049</v>
          </cell>
          <cell r="B177">
            <v>1</v>
          </cell>
        </row>
        <row r="178">
          <cell r="A178" t="str">
            <v>600042073</v>
          </cell>
          <cell r="B178">
            <v>1</v>
          </cell>
        </row>
        <row r="179">
          <cell r="A179" t="str">
            <v>600042081</v>
          </cell>
          <cell r="B179">
            <v>1</v>
          </cell>
        </row>
        <row r="180">
          <cell r="A180" t="str">
            <v>600042120</v>
          </cell>
          <cell r="B180">
            <v>1</v>
          </cell>
        </row>
        <row r="181">
          <cell r="A181" t="str">
            <v>600042138</v>
          </cell>
          <cell r="B181">
            <v>1</v>
          </cell>
        </row>
        <row r="182">
          <cell r="A182" t="str">
            <v>600042146</v>
          </cell>
          <cell r="B182">
            <v>1</v>
          </cell>
        </row>
        <row r="183">
          <cell r="A183" t="str">
            <v>600042162</v>
          </cell>
          <cell r="B183">
            <v>1</v>
          </cell>
        </row>
        <row r="184">
          <cell r="A184" t="str">
            <v>600042171</v>
          </cell>
          <cell r="B184">
            <v>1</v>
          </cell>
        </row>
        <row r="185">
          <cell r="A185" t="str">
            <v>600042219</v>
          </cell>
          <cell r="B185">
            <v>1</v>
          </cell>
        </row>
        <row r="186">
          <cell r="A186" t="str">
            <v>600042243</v>
          </cell>
          <cell r="B186">
            <v>1</v>
          </cell>
        </row>
        <row r="187">
          <cell r="A187" t="str">
            <v>600042871</v>
          </cell>
          <cell r="B187">
            <v>1</v>
          </cell>
        </row>
        <row r="188">
          <cell r="A188" t="str">
            <v>600042901</v>
          </cell>
          <cell r="B188">
            <v>1</v>
          </cell>
        </row>
        <row r="189">
          <cell r="A189" t="str">
            <v>600042979</v>
          </cell>
          <cell r="B189">
            <v>1</v>
          </cell>
        </row>
        <row r="190">
          <cell r="A190" t="str">
            <v>600042995</v>
          </cell>
          <cell r="B190">
            <v>1</v>
          </cell>
        </row>
        <row r="191">
          <cell r="A191" t="str">
            <v>600043011</v>
          </cell>
          <cell r="B191">
            <v>1</v>
          </cell>
        </row>
        <row r="192">
          <cell r="A192" t="str">
            <v>600043029</v>
          </cell>
          <cell r="B192">
            <v>1</v>
          </cell>
        </row>
        <row r="193">
          <cell r="A193" t="str">
            <v>600043037</v>
          </cell>
          <cell r="B193">
            <v>1</v>
          </cell>
        </row>
        <row r="194">
          <cell r="A194" t="str">
            <v>600043053</v>
          </cell>
          <cell r="B194">
            <v>1</v>
          </cell>
        </row>
        <row r="195">
          <cell r="A195" t="str">
            <v>600043134</v>
          </cell>
          <cell r="B195">
            <v>1</v>
          </cell>
        </row>
        <row r="196">
          <cell r="A196" t="str">
            <v>600043142</v>
          </cell>
          <cell r="B196">
            <v>1</v>
          </cell>
        </row>
        <row r="197">
          <cell r="A197" t="str">
            <v>600043151</v>
          </cell>
          <cell r="B197">
            <v>1</v>
          </cell>
        </row>
        <row r="198">
          <cell r="A198" t="str">
            <v>600043169</v>
          </cell>
          <cell r="B198">
            <v>1</v>
          </cell>
        </row>
        <row r="199">
          <cell r="A199" t="str">
            <v>600043215</v>
          </cell>
          <cell r="B199">
            <v>1</v>
          </cell>
        </row>
        <row r="200">
          <cell r="A200" t="str">
            <v>600044068</v>
          </cell>
          <cell r="B200">
            <v>1</v>
          </cell>
        </row>
        <row r="201">
          <cell r="A201" t="str">
            <v>600044084</v>
          </cell>
          <cell r="B201">
            <v>1</v>
          </cell>
        </row>
        <row r="202">
          <cell r="A202" t="str">
            <v>600044114</v>
          </cell>
          <cell r="B202">
            <v>1</v>
          </cell>
        </row>
        <row r="203">
          <cell r="A203" t="str">
            <v>600044131</v>
          </cell>
          <cell r="B203">
            <v>1</v>
          </cell>
        </row>
        <row r="204">
          <cell r="A204" t="str">
            <v>600044149</v>
          </cell>
          <cell r="B204">
            <v>1</v>
          </cell>
        </row>
        <row r="205">
          <cell r="A205" t="str">
            <v>600044165</v>
          </cell>
          <cell r="B205">
            <v>1</v>
          </cell>
        </row>
        <row r="206">
          <cell r="A206" t="str">
            <v>600044190</v>
          </cell>
          <cell r="B206">
            <v>1</v>
          </cell>
        </row>
        <row r="207">
          <cell r="A207" t="str">
            <v>600044211</v>
          </cell>
          <cell r="B207">
            <v>1</v>
          </cell>
        </row>
        <row r="208">
          <cell r="A208" t="str">
            <v>600044238</v>
          </cell>
          <cell r="B208">
            <v>1</v>
          </cell>
        </row>
        <row r="209">
          <cell r="A209" t="str">
            <v>600044246</v>
          </cell>
          <cell r="B209">
            <v>1</v>
          </cell>
        </row>
        <row r="210">
          <cell r="A210" t="str">
            <v>600044262</v>
          </cell>
          <cell r="B210">
            <v>1</v>
          </cell>
        </row>
        <row r="211">
          <cell r="A211" t="str">
            <v>600044271</v>
          </cell>
          <cell r="B211">
            <v>1</v>
          </cell>
        </row>
        <row r="212">
          <cell r="A212" t="str">
            <v>600044297</v>
          </cell>
          <cell r="B212">
            <v>1</v>
          </cell>
        </row>
        <row r="213">
          <cell r="A213" t="str">
            <v>600044301</v>
          </cell>
          <cell r="B213">
            <v>1</v>
          </cell>
        </row>
        <row r="214">
          <cell r="A214" t="str">
            <v>600044319</v>
          </cell>
          <cell r="B214">
            <v>1</v>
          </cell>
        </row>
        <row r="215">
          <cell r="A215" t="str">
            <v>600044335</v>
          </cell>
          <cell r="B215">
            <v>1</v>
          </cell>
        </row>
        <row r="216">
          <cell r="A216" t="str">
            <v>600044378</v>
          </cell>
          <cell r="B216">
            <v>1</v>
          </cell>
        </row>
        <row r="217">
          <cell r="A217" t="str">
            <v>600044394</v>
          </cell>
          <cell r="B217">
            <v>1</v>
          </cell>
        </row>
        <row r="218">
          <cell r="A218" t="str">
            <v>600044408</v>
          </cell>
          <cell r="B218">
            <v>1</v>
          </cell>
        </row>
        <row r="219">
          <cell r="A219" t="str">
            <v>600044416</v>
          </cell>
          <cell r="B219">
            <v>1</v>
          </cell>
        </row>
        <row r="220">
          <cell r="A220" t="str">
            <v>600044424</v>
          </cell>
          <cell r="B220">
            <v>1</v>
          </cell>
        </row>
        <row r="221">
          <cell r="A221" t="str">
            <v>600044441</v>
          </cell>
          <cell r="B221">
            <v>1</v>
          </cell>
        </row>
        <row r="222">
          <cell r="A222" t="str">
            <v>600044467</v>
          </cell>
          <cell r="B222">
            <v>1</v>
          </cell>
        </row>
        <row r="223">
          <cell r="A223" t="str">
            <v>600044475</v>
          </cell>
          <cell r="B223">
            <v>1</v>
          </cell>
        </row>
        <row r="224">
          <cell r="A224" t="str">
            <v>600044491</v>
          </cell>
          <cell r="B224">
            <v>1</v>
          </cell>
        </row>
        <row r="225">
          <cell r="A225" t="str">
            <v>600044505</v>
          </cell>
          <cell r="B225">
            <v>1</v>
          </cell>
        </row>
        <row r="226">
          <cell r="A226" t="str">
            <v>600044513</v>
          </cell>
          <cell r="B226">
            <v>1</v>
          </cell>
        </row>
        <row r="227">
          <cell r="A227" t="str">
            <v>600044564</v>
          </cell>
          <cell r="B227">
            <v>1</v>
          </cell>
        </row>
        <row r="228">
          <cell r="A228" t="str">
            <v>600045251</v>
          </cell>
          <cell r="B228">
            <v>1</v>
          </cell>
        </row>
        <row r="229">
          <cell r="A229" t="str">
            <v>600045293</v>
          </cell>
          <cell r="B229">
            <v>1</v>
          </cell>
        </row>
        <row r="230">
          <cell r="A230" t="str">
            <v>600045340</v>
          </cell>
          <cell r="B230">
            <v>1</v>
          </cell>
        </row>
        <row r="231">
          <cell r="A231" t="str">
            <v>600045358</v>
          </cell>
          <cell r="B231">
            <v>1</v>
          </cell>
        </row>
        <row r="232">
          <cell r="A232" t="str">
            <v>600045366</v>
          </cell>
          <cell r="B232">
            <v>1</v>
          </cell>
        </row>
        <row r="233">
          <cell r="A233" t="str">
            <v>600045374</v>
          </cell>
          <cell r="B233">
            <v>1</v>
          </cell>
        </row>
        <row r="234">
          <cell r="A234" t="str">
            <v>600045382</v>
          </cell>
          <cell r="B234">
            <v>1</v>
          </cell>
        </row>
        <row r="235">
          <cell r="A235" t="str">
            <v>600045391</v>
          </cell>
          <cell r="B235">
            <v>1</v>
          </cell>
        </row>
        <row r="236">
          <cell r="A236" t="str">
            <v>600045412</v>
          </cell>
          <cell r="B236">
            <v>1</v>
          </cell>
        </row>
        <row r="237">
          <cell r="A237" t="str">
            <v>600045421</v>
          </cell>
          <cell r="B237">
            <v>1</v>
          </cell>
        </row>
        <row r="238">
          <cell r="A238" t="str">
            <v>600045447</v>
          </cell>
          <cell r="B238">
            <v>1</v>
          </cell>
        </row>
        <row r="239">
          <cell r="A239" t="str">
            <v>600045455</v>
          </cell>
          <cell r="B239">
            <v>1</v>
          </cell>
        </row>
        <row r="240">
          <cell r="A240" t="str">
            <v>600045463</v>
          </cell>
          <cell r="B240">
            <v>1</v>
          </cell>
        </row>
        <row r="241">
          <cell r="A241" t="str">
            <v>600045471</v>
          </cell>
          <cell r="B241">
            <v>1</v>
          </cell>
        </row>
        <row r="242">
          <cell r="A242" t="str">
            <v>600045480</v>
          </cell>
          <cell r="B242">
            <v>1</v>
          </cell>
        </row>
        <row r="243">
          <cell r="A243" t="str">
            <v>600045498</v>
          </cell>
          <cell r="B243">
            <v>1</v>
          </cell>
        </row>
        <row r="244">
          <cell r="A244" t="str">
            <v>600045501</v>
          </cell>
          <cell r="B244">
            <v>1</v>
          </cell>
        </row>
        <row r="245">
          <cell r="A245" t="str">
            <v>600045510</v>
          </cell>
          <cell r="B245">
            <v>1</v>
          </cell>
        </row>
        <row r="246">
          <cell r="A246" t="str">
            <v>600045544</v>
          </cell>
          <cell r="B246">
            <v>1</v>
          </cell>
        </row>
        <row r="247">
          <cell r="A247" t="str">
            <v>600045561</v>
          </cell>
          <cell r="B247">
            <v>1</v>
          </cell>
        </row>
        <row r="248">
          <cell r="A248" t="str">
            <v>600045609</v>
          </cell>
          <cell r="B248">
            <v>1</v>
          </cell>
        </row>
        <row r="249">
          <cell r="A249" t="str">
            <v>600045617</v>
          </cell>
          <cell r="B249">
            <v>1</v>
          </cell>
        </row>
        <row r="250">
          <cell r="A250" t="str">
            <v>600045625</v>
          </cell>
          <cell r="B250">
            <v>1</v>
          </cell>
        </row>
        <row r="251">
          <cell r="A251" t="str">
            <v>600045633</v>
          </cell>
          <cell r="B251">
            <v>1</v>
          </cell>
        </row>
        <row r="252">
          <cell r="A252" t="str">
            <v>600045650</v>
          </cell>
          <cell r="B252">
            <v>1</v>
          </cell>
        </row>
        <row r="253">
          <cell r="A253" t="str">
            <v>600045668</v>
          </cell>
          <cell r="B253">
            <v>1</v>
          </cell>
        </row>
        <row r="254">
          <cell r="A254" t="str">
            <v>600046231</v>
          </cell>
          <cell r="B254">
            <v>1</v>
          </cell>
        </row>
        <row r="255">
          <cell r="A255" t="str">
            <v>600046281</v>
          </cell>
          <cell r="B255">
            <v>1</v>
          </cell>
        </row>
        <row r="256">
          <cell r="A256" t="str">
            <v>600046320</v>
          </cell>
          <cell r="B256">
            <v>1</v>
          </cell>
        </row>
        <row r="257">
          <cell r="A257" t="str">
            <v>600046346</v>
          </cell>
          <cell r="B257">
            <v>1</v>
          </cell>
        </row>
        <row r="258">
          <cell r="A258" t="str">
            <v>600046354</v>
          </cell>
          <cell r="B258">
            <v>1</v>
          </cell>
        </row>
        <row r="259">
          <cell r="A259" t="str">
            <v>600046362</v>
          </cell>
          <cell r="B259">
            <v>1</v>
          </cell>
        </row>
        <row r="260">
          <cell r="A260" t="str">
            <v>600046371</v>
          </cell>
          <cell r="B260">
            <v>1</v>
          </cell>
        </row>
        <row r="261">
          <cell r="A261" t="str">
            <v>600046435</v>
          </cell>
          <cell r="B261">
            <v>1</v>
          </cell>
        </row>
        <row r="262">
          <cell r="A262" t="str">
            <v>600046443</v>
          </cell>
          <cell r="B262">
            <v>1</v>
          </cell>
        </row>
        <row r="263">
          <cell r="A263" t="str">
            <v>600046451</v>
          </cell>
          <cell r="B263">
            <v>1</v>
          </cell>
        </row>
        <row r="264">
          <cell r="A264" t="str">
            <v>600046460</v>
          </cell>
          <cell r="B264">
            <v>1</v>
          </cell>
        </row>
        <row r="265">
          <cell r="A265" t="str">
            <v>600046478</v>
          </cell>
          <cell r="B265">
            <v>1</v>
          </cell>
        </row>
        <row r="266">
          <cell r="A266" t="str">
            <v>600047334</v>
          </cell>
          <cell r="B266">
            <v>1</v>
          </cell>
        </row>
        <row r="267">
          <cell r="A267" t="str">
            <v>600047351</v>
          </cell>
          <cell r="B267">
            <v>1</v>
          </cell>
        </row>
        <row r="268">
          <cell r="A268" t="str">
            <v>600047377</v>
          </cell>
          <cell r="B268">
            <v>1</v>
          </cell>
        </row>
        <row r="269">
          <cell r="A269" t="str">
            <v>600047385</v>
          </cell>
          <cell r="B269">
            <v>1</v>
          </cell>
        </row>
        <row r="270">
          <cell r="A270" t="str">
            <v>600047393</v>
          </cell>
          <cell r="B270">
            <v>1</v>
          </cell>
        </row>
        <row r="271">
          <cell r="A271" t="str">
            <v>600047407</v>
          </cell>
          <cell r="B271">
            <v>1</v>
          </cell>
        </row>
        <row r="272">
          <cell r="A272" t="str">
            <v>600047466</v>
          </cell>
          <cell r="B272">
            <v>1</v>
          </cell>
        </row>
        <row r="273">
          <cell r="A273" t="str">
            <v>600047491</v>
          </cell>
          <cell r="B273">
            <v>1</v>
          </cell>
        </row>
        <row r="274">
          <cell r="A274" t="str">
            <v>600047504</v>
          </cell>
          <cell r="B274">
            <v>1</v>
          </cell>
        </row>
        <row r="275">
          <cell r="A275" t="str">
            <v>600047512</v>
          </cell>
          <cell r="B275">
            <v>1</v>
          </cell>
        </row>
        <row r="276">
          <cell r="A276" t="str">
            <v>600047563</v>
          </cell>
          <cell r="B276">
            <v>1</v>
          </cell>
        </row>
        <row r="277">
          <cell r="A277" t="str">
            <v>600047571</v>
          </cell>
          <cell r="B277">
            <v>1</v>
          </cell>
        </row>
        <row r="278">
          <cell r="A278" t="str">
            <v>600047580</v>
          </cell>
          <cell r="B278">
            <v>1</v>
          </cell>
        </row>
        <row r="279">
          <cell r="A279" t="str">
            <v>600047628</v>
          </cell>
          <cell r="B279">
            <v>1</v>
          </cell>
        </row>
        <row r="280">
          <cell r="A280" t="str">
            <v>600047636</v>
          </cell>
          <cell r="B280">
            <v>1</v>
          </cell>
        </row>
        <row r="281">
          <cell r="A281" t="str">
            <v>600047644</v>
          </cell>
          <cell r="B281">
            <v>1</v>
          </cell>
        </row>
        <row r="282">
          <cell r="A282" t="str">
            <v>600047652</v>
          </cell>
          <cell r="B282">
            <v>1</v>
          </cell>
        </row>
        <row r="283">
          <cell r="A283" t="str">
            <v>600047687</v>
          </cell>
          <cell r="B283">
            <v>1</v>
          </cell>
        </row>
        <row r="284">
          <cell r="A284" t="str">
            <v>600047695</v>
          </cell>
          <cell r="B284">
            <v>1</v>
          </cell>
        </row>
        <row r="285">
          <cell r="A285" t="str">
            <v>600047709</v>
          </cell>
          <cell r="B285">
            <v>1</v>
          </cell>
        </row>
        <row r="286">
          <cell r="A286" t="str">
            <v>600047717</v>
          </cell>
          <cell r="B286">
            <v>1</v>
          </cell>
        </row>
        <row r="287">
          <cell r="A287" t="str">
            <v>600047725</v>
          </cell>
          <cell r="B287">
            <v>1</v>
          </cell>
        </row>
        <row r="288">
          <cell r="A288" t="str">
            <v>600047733</v>
          </cell>
          <cell r="B288">
            <v>1</v>
          </cell>
        </row>
        <row r="289">
          <cell r="A289" t="str">
            <v>600047784</v>
          </cell>
          <cell r="B289">
            <v>1</v>
          </cell>
        </row>
        <row r="290">
          <cell r="A290" t="str">
            <v>600048951</v>
          </cell>
          <cell r="B290">
            <v>1</v>
          </cell>
        </row>
        <row r="291">
          <cell r="A291" t="str">
            <v>600048969</v>
          </cell>
          <cell r="B291">
            <v>1</v>
          </cell>
        </row>
        <row r="292">
          <cell r="A292" t="str">
            <v>600049027</v>
          </cell>
          <cell r="B292">
            <v>1</v>
          </cell>
        </row>
        <row r="293">
          <cell r="A293" t="str">
            <v>600049043</v>
          </cell>
          <cell r="B293">
            <v>1</v>
          </cell>
        </row>
        <row r="294">
          <cell r="A294" t="str">
            <v>600049051</v>
          </cell>
          <cell r="B294">
            <v>1</v>
          </cell>
        </row>
        <row r="295">
          <cell r="A295" t="str">
            <v>600049060</v>
          </cell>
          <cell r="B295">
            <v>1</v>
          </cell>
        </row>
        <row r="296">
          <cell r="A296" t="str">
            <v>600049078</v>
          </cell>
          <cell r="B296">
            <v>1</v>
          </cell>
        </row>
        <row r="297">
          <cell r="A297" t="str">
            <v>600049086</v>
          </cell>
          <cell r="B297">
            <v>1</v>
          </cell>
        </row>
        <row r="298">
          <cell r="A298" t="str">
            <v>600049159</v>
          </cell>
          <cell r="B298">
            <v>1</v>
          </cell>
        </row>
        <row r="299">
          <cell r="A299" t="str">
            <v>600049175</v>
          </cell>
          <cell r="B299">
            <v>1</v>
          </cell>
        </row>
        <row r="300">
          <cell r="A300" t="str">
            <v>600049183</v>
          </cell>
          <cell r="B300">
            <v>1</v>
          </cell>
        </row>
        <row r="301">
          <cell r="A301" t="str">
            <v>600049191</v>
          </cell>
          <cell r="B301">
            <v>1</v>
          </cell>
        </row>
        <row r="302">
          <cell r="A302" t="str">
            <v>600049205</v>
          </cell>
          <cell r="B302">
            <v>1</v>
          </cell>
        </row>
        <row r="303">
          <cell r="A303" t="str">
            <v>600049248</v>
          </cell>
          <cell r="B303">
            <v>1</v>
          </cell>
        </row>
        <row r="304">
          <cell r="A304" t="str">
            <v>600049256</v>
          </cell>
          <cell r="B304">
            <v>1</v>
          </cell>
        </row>
        <row r="305">
          <cell r="A305" t="str">
            <v>600049264</v>
          </cell>
          <cell r="B305">
            <v>1</v>
          </cell>
        </row>
        <row r="306">
          <cell r="A306" t="str">
            <v>600049311</v>
          </cell>
          <cell r="B306">
            <v>1</v>
          </cell>
        </row>
        <row r="307">
          <cell r="A307" t="str">
            <v>600050629</v>
          </cell>
          <cell r="B307">
            <v>1</v>
          </cell>
        </row>
        <row r="308">
          <cell r="A308" t="str">
            <v>600050637</v>
          </cell>
          <cell r="B308">
            <v>1</v>
          </cell>
        </row>
        <row r="309">
          <cell r="A309" t="str">
            <v>600050645</v>
          </cell>
          <cell r="B309">
            <v>1</v>
          </cell>
        </row>
        <row r="310">
          <cell r="A310" t="str">
            <v>600050688</v>
          </cell>
          <cell r="B310">
            <v>1</v>
          </cell>
        </row>
        <row r="311">
          <cell r="A311" t="str">
            <v>600050700</v>
          </cell>
          <cell r="B311">
            <v>1</v>
          </cell>
        </row>
        <row r="312">
          <cell r="A312" t="str">
            <v>600050718</v>
          </cell>
          <cell r="B312">
            <v>1</v>
          </cell>
        </row>
        <row r="313">
          <cell r="A313" t="str">
            <v>600050726</v>
          </cell>
          <cell r="B313">
            <v>1</v>
          </cell>
        </row>
        <row r="314">
          <cell r="A314" t="str">
            <v>600050734</v>
          </cell>
          <cell r="B314">
            <v>1</v>
          </cell>
        </row>
        <row r="315">
          <cell r="A315" t="str">
            <v>600050742</v>
          </cell>
          <cell r="B315">
            <v>1</v>
          </cell>
        </row>
        <row r="316">
          <cell r="A316" t="str">
            <v>600050751</v>
          </cell>
          <cell r="B316">
            <v>1</v>
          </cell>
        </row>
        <row r="317">
          <cell r="A317" t="str">
            <v>600050831</v>
          </cell>
          <cell r="B317">
            <v>1</v>
          </cell>
        </row>
        <row r="318">
          <cell r="A318" t="str">
            <v>600050840</v>
          </cell>
          <cell r="B318">
            <v>1</v>
          </cell>
        </row>
        <row r="319">
          <cell r="A319" t="str">
            <v>600050904</v>
          </cell>
          <cell r="B319">
            <v>1</v>
          </cell>
        </row>
        <row r="320">
          <cell r="A320" t="str">
            <v>600050921</v>
          </cell>
          <cell r="B320">
            <v>1</v>
          </cell>
        </row>
        <row r="321">
          <cell r="A321" t="str">
            <v>600050947</v>
          </cell>
          <cell r="B321">
            <v>1</v>
          </cell>
        </row>
        <row r="322">
          <cell r="A322" t="str">
            <v>600050963</v>
          </cell>
          <cell r="B322">
            <v>1</v>
          </cell>
        </row>
        <row r="323">
          <cell r="A323" t="str">
            <v>600050980</v>
          </cell>
          <cell r="B323">
            <v>1</v>
          </cell>
        </row>
        <row r="324">
          <cell r="A324" t="str">
            <v>600051005</v>
          </cell>
          <cell r="B324">
            <v>1</v>
          </cell>
        </row>
        <row r="325">
          <cell r="A325" t="str">
            <v>600051986</v>
          </cell>
          <cell r="B325">
            <v>1</v>
          </cell>
        </row>
        <row r="326">
          <cell r="A326" t="str">
            <v>600051994</v>
          </cell>
          <cell r="B326">
            <v>1</v>
          </cell>
        </row>
        <row r="327">
          <cell r="A327" t="str">
            <v>600052010</v>
          </cell>
          <cell r="B327">
            <v>1</v>
          </cell>
        </row>
        <row r="328">
          <cell r="A328" t="str">
            <v>600052036</v>
          </cell>
          <cell r="B328">
            <v>1</v>
          </cell>
        </row>
        <row r="329">
          <cell r="A329" t="str">
            <v>600052052</v>
          </cell>
          <cell r="B329">
            <v>1</v>
          </cell>
        </row>
        <row r="330">
          <cell r="A330" t="str">
            <v>600052079</v>
          </cell>
          <cell r="B330">
            <v>1</v>
          </cell>
        </row>
        <row r="331">
          <cell r="A331" t="str">
            <v>600052125</v>
          </cell>
          <cell r="B331">
            <v>1</v>
          </cell>
        </row>
        <row r="332">
          <cell r="A332" t="str">
            <v>600052141</v>
          </cell>
          <cell r="B332">
            <v>1</v>
          </cell>
        </row>
        <row r="333">
          <cell r="A333" t="str">
            <v>600052176</v>
          </cell>
          <cell r="B333">
            <v>1</v>
          </cell>
        </row>
        <row r="334">
          <cell r="A334" t="str">
            <v>600052184</v>
          </cell>
          <cell r="B334">
            <v>1</v>
          </cell>
        </row>
        <row r="335">
          <cell r="A335" t="str">
            <v>600052206</v>
          </cell>
          <cell r="B335">
            <v>1</v>
          </cell>
        </row>
        <row r="336">
          <cell r="A336" t="str">
            <v>600052222</v>
          </cell>
          <cell r="B336">
            <v>1</v>
          </cell>
        </row>
        <row r="337">
          <cell r="A337" t="str">
            <v>600052231</v>
          </cell>
          <cell r="B337">
            <v>1</v>
          </cell>
        </row>
        <row r="338">
          <cell r="A338" t="str">
            <v>600052257</v>
          </cell>
          <cell r="B338">
            <v>1</v>
          </cell>
        </row>
        <row r="339">
          <cell r="A339" t="str">
            <v>600052265</v>
          </cell>
          <cell r="B339">
            <v>1</v>
          </cell>
        </row>
        <row r="340">
          <cell r="A340" t="str">
            <v>600052273</v>
          </cell>
          <cell r="B340">
            <v>1</v>
          </cell>
        </row>
        <row r="341">
          <cell r="A341" t="str">
            <v>600052290</v>
          </cell>
          <cell r="B341">
            <v>1</v>
          </cell>
        </row>
        <row r="342">
          <cell r="A342" t="str">
            <v>600052303</v>
          </cell>
          <cell r="B342">
            <v>1</v>
          </cell>
        </row>
        <row r="343">
          <cell r="A343" t="str">
            <v>600052311</v>
          </cell>
          <cell r="B343">
            <v>1</v>
          </cell>
        </row>
        <row r="344">
          <cell r="A344" t="str">
            <v>600052338</v>
          </cell>
          <cell r="B344">
            <v>1</v>
          </cell>
        </row>
        <row r="345">
          <cell r="A345" t="str">
            <v>600052354</v>
          </cell>
          <cell r="B345">
            <v>1</v>
          </cell>
        </row>
        <row r="346">
          <cell r="A346" t="str">
            <v>600052362</v>
          </cell>
          <cell r="B346">
            <v>1</v>
          </cell>
        </row>
        <row r="347">
          <cell r="A347" t="str">
            <v>600053083</v>
          </cell>
          <cell r="B347">
            <v>1</v>
          </cell>
        </row>
        <row r="348">
          <cell r="A348" t="str">
            <v>600053091</v>
          </cell>
          <cell r="B348">
            <v>1</v>
          </cell>
        </row>
        <row r="349">
          <cell r="A349" t="str">
            <v>600053113</v>
          </cell>
          <cell r="B349">
            <v>1</v>
          </cell>
        </row>
        <row r="350">
          <cell r="A350" t="str">
            <v>600053121</v>
          </cell>
          <cell r="B350">
            <v>1</v>
          </cell>
        </row>
        <row r="351">
          <cell r="A351" t="str">
            <v>600053130</v>
          </cell>
          <cell r="B351">
            <v>1</v>
          </cell>
        </row>
        <row r="352">
          <cell r="A352" t="str">
            <v>600053181</v>
          </cell>
          <cell r="B352">
            <v>1</v>
          </cell>
        </row>
        <row r="353">
          <cell r="A353" t="str">
            <v>600053211</v>
          </cell>
          <cell r="B353">
            <v>1</v>
          </cell>
        </row>
        <row r="354">
          <cell r="A354" t="str">
            <v>600053229</v>
          </cell>
          <cell r="B354">
            <v>1</v>
          </cell>
        </row>
        <row r="355">
          <cell r="A355" t="str">
            <v>600053245</v>
          </cell>
          <cell r="B355">
            <v>1</v>
          </cell>
        </row>
        <row r="356">
          <cell r="A356" t="str">
            <v>600053253</v>
          </cell>
          <cell r="B356">
            <v>1</v>
          </cell>
        </row>
        <row r="357">
          <cell r="A357" t="str">
            <v>600053261</v>
          </cell>
          <cell r="B357">
            <v>1</v>
          </cell>
        </row>
        <row r="358">
          <cell r="A358" t="str">
            <v>600053270</v>
          </cell>
          <cell r="B358">
            <v>1</v>
          </cell>
        </row>
        <row r="359">
          <cell r="A359" t="str">
            <v>600053296</v>
          </cell>
          <cell r="B359">
            <v>1</v>
          </cell>
        </row>
        <row r="360">
          <cell r="A360" t="str">
            <v>600053318</v>
          </cell>
          <cell r="B360">
            <v>1</v>
          </cell>
        </row>
        <row r="361">
          <cell r="A361" t="str">
            <v>600053326</v>
          </cell>
          <cell r="B361">
            <v>1</v>
          </cell>
        </row>
        <row r="362">
          <cell r="A362" t="str">
            <v>600053334</v>
          </cell>
          <cell r="B362">
            <v>1</v>
          </cell>
        </row>
        <row r="363">
          <cell r="A363" t="str">
            <v>600053342</v>
          </cell>
          <cell r="B363">
            <v>1</v>
          </cell>
        </row>
        <row r="364">
          <cell r="A364" t="str">
            <v>600053377</v>
          </cell>
          <cell r="B364">
            <v>1</v>
          </cell>
        </row>
        <row r="365">
          <cell r="A365" t="str">
            <v>600053393</v>
          </cell>
          <cell r="B365">
            <v>1</v>
          </cell>
        </row>
        <row r="366">
          <cell r="A366" t="str">
            <v>600053407</v>
          </cell>
          <cell r="B366">
            <v>1</v>
          </cell>
        </row>
        <row r="367">
          <cell r="A367" t="str">
            <v>600053458</v>
          </cell>
          <cell r="B367">
            <v>1</v>
          </cell>
        </row>
        <row r="368">
          <cell r="A368" t="str">
            <v>600054381</v>
          </cell>
          <cell r="B368">
            <v>1</v>
          </cell>
        </row>
        <row r="369">
          <cell r="A369" t="str">
            <v>600054390</v>
          </cell>
          <cell r="B369">
            <v>1</v>
          </cell>
        </row>
        <row r="370">
          <cell r="A370" t="str">
            <v>600054411</v>
          </cell>
          <cell r="B370">
            <v>1</v>
          </cell>
        </row>
        <row r="371">
          <cell r="A371" t="str">
            <v>600054420</v>
          </cell>
          <cell r="B371">
            <v>1</v>
          </cell>
        </row>
        <row r="372">
          <cell r="A372" t="str">
            <v>600054501</v>
          </cell>
          <cell r="B372">
            <v>1</v>
          </cell>
        </row>
        <row r="373">
          <cell r="A373" t="str">
            <v>600054527</v>
          </cell>
          <cell r="B373">
            <v>1</v>
          </cell>
        </row>
        <row r="374">
          <cell r="A374" t="str">
            <v>600054543</v>
          </cell>
          <cell r="B374">
            <v>1</v>
          </cell>
        </row>
        <row r="375">
          <cell r="A375" t="str">
            <v>600054551</v>
          </cell>
          <cell r="B375">
            <v>1</v>
          </cell>
        </row>
        <row r="376">
          <cell r="A376" t="str">
            <v>600054560</v>
          </cell>
          <cell r="B376">
            <v>1</v>
          </cell>
        </row>
        <row r="377">
          <cell r="A377" t="str">
            <v>600054578</v>
          </cell>
          <cell r="B377">
            <v>1</v>
          </cell>
        </row>
        <row r="378">
          <cell r="A378" t="str">
            <v>600054594</v>
          </cell>
          <cell r="B378">
            <v>1</v>
          </cell>
        </row>
        <row r="379">
          <cell r="A379" t="str">
            <v>600054616</v>
          </cell>
          <cell r="B379">
            <v>1</v>
          </cell>
        </row>
        <row r="380">
          <cell r="A380" t="str">
            <v>600054624</v>
          </cell>
          <cell r="B380">
            <v>1</v>
          </cell>
        </row>
        <row r="381">
          <cell r="A381" t="str">
            <v>600054632</v>
          </cell>
          <cell r="B381">
            <v>1</v>
          </cell>
        </row>
        <row r="382">
          <cell r="A382" t="str">
            <v>600054675</v>
          </cell>
          <cell r="B382">
            <v>1</v>
          </cell>
        </row>
        <row r="383">
          <cell r="A383" t="str">
            <v>600054799</v>
          </cell>
          <cell r="B383">
            <v>1</v>
          </cell>
        </row>
        <row r="384">
          <cell r="A384" t="str">
            <v>600054829</v>
          </cell>
          <cell r="B384">
            <v>1</v>
          </cell>
        </row>
        <row r="385">
          <cell r="A385" t="str">
            <v>600055728</v>
          </cell>
          <cell r="B385">
            <v>1</v>
          </cell>
        </row>
        <row r="386">
          <cell r="A386" t="str">
            <v>600055795</v>
          </cell>
          <cell r="B386">
            <v>1</v>
          </cell>
        </row>
        <row r="387">
          <cell r="A387" t="str">
            <v>600055825</v>
          </cell>
          <cell r="B387">
            <v>1</v>
          </cell>
        </row>
        <row r="388">
          <cell r="A388" t="str">
            <v>600055833</v>
          </cell>
          <cell r="B388">
            <v>1</v>
          </cell>
        </row>
        <row r="389">
          <cell r="A389" t="str">
            <v>600055850</v>
          </cell>
          <cell r="B389">
            <v>1</v>
          </cell>
        </row>
        <row r="390">
          <cell r="A390" t="str">
            <v>600055922</v>
          </cell>
          <cell r="B390">
            <v>1</v>
          </cell>
        </row>
        <row r="391">
          <cell r="A391" t="str">
            <v>600057348</v>
          </cell>
          <cell r="B391">
            <v>1</v>
          </cell>
        </row>
        <row r="392">
          <cell r="A392" t="str">
            <v>600057356</v>
          </cell>
          <cell r="B392">
            <v>1</v>
          </cell>
        </row>
        <row r="393">
          <cell r="A393" t="str">
            <v>600057372</v>
          </cell>
          <cell r="B393">
            <v>1</v>
          </cell>
        </row>
        <row r="394">
          <cell r="A394" t="str">
            <v>600057402</v>
          </cell>
          <cell r="B394">
            <v>1</v>
          </cell>
        </row>
        <row r="395">
          <cell r="A395" t="str">
            <v>600057542</v>
          </cell>
          <cell r="B395">
            <v>1</v>
          </cell>
        </row>
        <row r="396">
          <cell r="A396" t="str">
            <v>600057569</v>
          </cell>
          <cell r="B396">
            <v>1</v>
          </cell>
        </row>
        <row r="397">
          <cell r="A397" t="str">
            <v>600057593</v>
          </cell>
          <cell r="B397">
            <v>1</v>
          </cell>
        </row>
        <row r="398">
          <cell r="A398" t="str">
            <v>600057607</v>
          </cell>
          <cell r="B398">
            <v>1</v>
          </cell>
        </row>
        <row r="399">
          <cell r="A399" t="str">
            <v>600057623</v>
          </cell>
          <cell r="B399">
            <v>1</v>
          </cell>
        </row>
        <row r="400">
          <cell r="A400" t="str">
            <v>600057798</v>
          </cell>
          <cell r="B400">
            <v>1</v>
          </cell>
        </row>
        <row r="401">
          <cell r="A401" t="str">
            <v>600057887</v>
          </cell>
          <cell r="B401">
            <v>1</v>
          </cell>
        </row>
        <row r="402">
          <cell r="A402" t="str">
            <v>600059090</v>
          </cell>
          <cell r="B402">
            <v>1</v>
          </cell>
        </row>
        <row r="403">
          <cell r="A403" t="str">
            <v>600059120</v>
          </cell>
          <cell r="B403">
            <v>1</v>
          </cell>
        </row>
        <row r="404">
          <cell r="A404" t="str">
            <v>600059146</v>
          </cell>
          <cell r="B404">
            <v>1</v>
          </cell>
        </row>
        <row r="405">
          <cell r="A405" t="str">
            <v>600059154</v>
          </cell>
          <cell r="B405">
            <v>1</v>
          </cell>
        </row>
        <row r="406">
          <cell r="A406" t="str">
            <v>600059162</v>
          </cell>
          <cell r="B406">
            <v>1</v>
          </cell>
        </row>
        <row r="407">
          <cell r="A407" t="str">
            <v>600059171</v>
          </cell>
          <cell r="B407">
            <v>1</v>
          </cell>
        </row>
        <row r="408">
          <cell r="A408" t="str">
            <v>600059375</v>
          </cell>
          <cell r="B408">
            <v>1</v>
          </cell>
        </row>
        <row r="409">
          <cell r="A409" t="str">
            <v>600059391</v>
          </cell>
          <cell r="B409">
            <v>1</v>
          </cell>
        </row>
        <row r="410">
          <cell r="A410" t="str">
            <v>600060390</v>
          </cell>
          <cell r="B410">
            <v>1</v>
          </cell>
        </row>
        <row r="411">
          <cell r="A411" t="str">
            <v>600060403</v>
          </cell>
          <cell r="B411">
            <v>1</v>
          </cell>
        </row>
        <row r="412">
          <cell r="A412" t="str">
            <v>600060438</v>
          </cell>
          <cell r="B412">
            <v>1</v>
          </cell>
        </row>
        <row r="413">
          <cell r="A413" t="str">
            <v>600060454</v>
          </cell>
          <cell r="B413">
            <v>1</v>
          </cell>
        </row>
        <row r="414">
          <cell r="A414" t="str">
            <v>600060471</v>
          </cell>
          <cell r="B414">
            <v>1</v>
          </cell>
        </row>
        <row r="415">
          <cell r="A415" t="str">
            <v>600060501</v>
          </cell>
          <cell r="B415">
            <v>1</v>
          </cell>
        </row>
        <row r="416">
          <cell r="A416" t="str">
            <v>600060535</v>
          </cell>
          <cell r="B416">
            <v>1</v>
          </cell>
        </row>
        <row r="417">
          <cell r="A417" t="str">
            <v>600060586</v>
          </cell>
          <cell r="B417">
            <v>1</v>
          </cell>
        </row>
        <row r="418">
          <cell r="A418" t="str">
            <v>600060608</v>
          </cell>
          <cell r="B418">
            <v>1</v>
          </cell>
        </row>
        <row r="419">
          <cell r="A419" t="str">
            <v>600060616</v>
          </cell>
          <cell r="B419">
            <v>1</v>
          </cell>
        </row>
        <row r="420">
          <cell r="A420" t="str">
            <v>600060624</v>
          </cell>
          <cell r="B420">
            <v>1</v>
          </cell>
        </row>
        <row r="421">
          <cell r="A421" t="str">
            <v>600061248</v>
          </cell>
          <cell r="B421">
            <v>1</v>
          </cell>
        </row>
        <row r="422">
          <cell r="A422" t="str">
            <v>600061353</v>
          </cell>
          <cell r="B422">
            <v>1</v>
          </cell>
        </row>
        <row r="423">
          <cell r="A423" t="str">
            <v>600061370</v>
          </cell>
          <cell r="B423">
            <v>1</v>
          </cell>
        </row>
        <row r="424">
          <cell r="A424" t="str">
            <v>600061426</v>
          </cell>
          <cell r="B424">
            <v>1</v>
          </cell>
        </row>
        <row r="425">
          <cell r="A425" t="str">
            <v>600061442</v>
          </cell>
          <cell r="B425">
            <v>1</v>
          </cell>
        </row>
        <row r="426">
          <cell r="A426" t="str">
            <v>600061451</v>
          </cell>
          <cell r="B426">
            <v>1</v>
          </cell>
        </row>
        <row r="427">
          <cell r="A427" t="str">
            <v>600061469</v>
          </cell>
          <cell r="B427">
            <v>1</v>
          </cell>
        </row>
        <row r="428">
          <cell r="A428" t="str">
            <v>600061477</v>
          </cell>
          <cell r="B428">
            <v>1</v>
          </cell>
        </row>
        <row r="429">
          <cell r="A429" t="str">
            <v>600061485</v>
          </cell>
          <cell r="B429">
            <v>1</v>
          </cell>
        </row>
        <row r="430">
          <cell r="A430" t="str">
            <v>600061493</v>
          </cell>
          <cell r="B430">
            <v>1</v>
          </cell>
        </row>
        <row r="431">
          <cell r="A431" t="str">
            <v>600061507</v>
          </cell>
          <cell r="B431">
            <v>1</v>
          </cell>
        </row>
        <row r="432">
          <cell r="A432" t="str">
            <v>600061523</v>
          </cell>
          <cell r="B432">
            <v>1</v>
          </cell>
        </row>
        <row r="433">
          <cell r="A433" t="str">
            <v>600062040</v>
          </cell>
          <cell r="B433">
            <v>1</v>
          </cell>
        </row>
        <row r="434">
          <cell r="A434" t="str">
            <v>600062180</v>
          </cell>
          <cell r="B434">
            <v>1</v>
          </cell>
        </row>
        <row r="435">
          <cell r="A435" t="str">
            <v>600062937</v>
          </cell>
          <cell r="B435">
            <v>1</v>
          </cell>
        </row>
        <row r="436">
          <cell r="A436" t="str">
            <v>600062945</v>
          </cell>
          <cell r="B436">
            <v>1</v>
          </cell>
        </row>
        <row r="437">
          <cell r="A437" t="str">
            <v>600062970</v>
          </cell>
          <cell r="B437">
            <v>1</v>
          </cell>
        </row>
        <row r="438">
          <cell r="A438" t="str">
            <v>600062988</v>
          </cell>
          <cell r="B438">
            <v>1</v>
          </cell>
        </row>
        <row r="439">
          <cell r="A439" t="str">
            <v>600062996</v>
          </cell>
          <cell r="B439">
            <v>1</v>
          </cell>
        </row>
        <row r="440">
          <cell r="A440" t="str">
            <v>600063011</v>
          </cell>
          <cell r="B440">
            <v>1</v>
          </cell>
        </row>
        <row r="441">
          <cell r="A441" t="str">
            <v>600063020</v>
          </cell>
          <cell r="B441">
            <v>1</v>
          </cell>
        </row>
        <row r="442">
          <cell r="A442" t="str">
            <v>600063038</v>
          </cell>
          <cell r="B442">
            <v>1</v>
          </cell>
        </row>
        <row r="443">
          <cell r="A443" t="str">
            <v>600063160</v>
          </cell>
          <cell r="B443">
            <v>1</v>
          </cell>
        </row>
        <row r="444">
          <cell r="A444" t="str">
            <v>600063216</v>
          </cell>
          <cell r="B444">
            <v>1</v>
          </cell>
        </row>
        <row r="445">
          <cell r="A445" t="str">
            <v>600063674</v>
          </cell>
          <cell r="B445">
            <v>1</v>
          </cell>
        </row>
        <row r="446">
          <cell r="A446" t="str">
            <v>600063691</v>
          </cell>
          <cell r="B446">
            <v>1</v>
          </cell>
        </row>
        <row r="447">
          <cell r="A447" t="str">
            <v>600063712</v>
          </cell>
          <cell r="B447">
            <v>1</v>
          </cell>
        </row>
        <row r="448">
          <cell r="A448" t="str">
            <v>600063721</v>
          </cell>
          <cell r="B448">
            <v>1</v>
          </cell>
        </row>
        <row r="449">
          <cell r="A449" t="str">
            <v>600063755</v>
          </cell>
          <cell r="B449">
            <v>1</v>
          </cell>
        </row>
        <row r="450">
          <cell r="A450" t="str">
            <v>600063798</v>
          </cell>
          <cell r="B450">
            <v>1</v>
          </cell>
        </row>
        <row r="451">
          <cell r="A451" t="str">
            <v>600063801</v>
          </cell>
          <cell r="B451">
            <v>1</v>
          </cell>
        </row>
        <row r="452">
          <cell r="A452" t="str">
            <v>600063861</v>
          </cell>
          <cell r="B452">
            <v>1</v>
          </cell>
        </row>
        <row r="453">
          <cell r="A453" t="str">
            <v>600063887</v>
          </cell>
          <cell r="B453">
            <v>1</v>
          </cell>
        </row>
        <row r="454">
          <cell r="A454" t="str">
            <v>600064549</v>
          </cell>
          <cell r="B454">
            <v>1</v>
          </cell>
        </row>
        <row r="455">
          <cell r="A455" t="str">
            <v>600064557</v>
          </cell>
          <cell r="B455">
            <v>1</v>
          </cell>
        </row>
        <row r="456">
          <cell r="A456" t="str">
            <v>600064573</v>
          </cell>
          <cell r="B456">
            <v>1</v>
          </cell>
        </row>
        <row r="457">
          <cell r="A457" t="str">
            <v>600064581</v>
          </cell>
          <cell r="B457">
            <v>1</v>
          </cell>
        </row>
        <row r="458">
          <cell r="A458" t="str">
            <v>600064590</v>
          </cell>
          <cell r="B458">
            <v>1</v>
          </cell>
        </row>
        <row r="459">
          <cell r="A459" t="str">
            <v>600064603</v>
          </cell>
          <cell r="B459">
            <v>1</v>
          </cell>
        </row>
        <row r="460">
          <cell r="A460" t="str">
            <v>600064620</v>
          </cell>
          <cell r="B460">
            <v>1</v>
          </cell>
        </row>
        <row r="461">
          <cell r="A461" t="str">
            <v>600064671</v>
          </cell>
          <cell r="B461">
            <v>1</v>
          </cell>
        </row>
        <row r="462">
          <cell r="A462" t="str">
            <v>600064743</v>
          </cell>
          <cell r="B462">
            <v>1</v>
          </cell>
        </row>
        <row r="463">
          <cell r="A463" t="str">
            <v>600064794</v>
          </cell>
          <cell r="B463">
            <v>1</v>
          </cell>
        </row>
        <row r="464">
          <cell r="A464" t="str">
            <v>600064913</v>
          </cell>
          <cell r="B464">
            <v>1</v>
          </cell>
        </row>
        <row r="465">
          <cell r="A465" t="str">
            <v>600065413</v>
          </cell>
          <cell r="B465">
            <v>1</v>
          </cell>
        </row>
        <row r="466">
          <cell r="A466" t="str">
            <v>600065421</v>
          </cell>
          <cell r="B466">
            <v>1</v>
          </cell>
        </row>
        <row r="467">
          <cell r="A467" t="str">
            <v>600065448</v>
          </cell>
          <cell r="B467">
            <v>1</v>
          </cell>
        </row>
        <row r="468">
          <cell r="A468" t="str">
            <v>600065472</v>
          </cell>
          <cell r="B468">
            <v>1</v>
          </cell>
        </row>
        <row r="469">
          <cell r="A469" t="str">
            <v>600065511</v>
          </cell>
          <cell r="B469">
            <v>1</v>
          </cell>
        </row>
        <row r="470">
          <cell r="A470" t="str">
            <v>600065529</v>
          </cell>
          <cell r="B470">
            <v>1</v>
          </cell>
        </row>
        <row r="471">
          <cell r="A471" t="str">
            <v>600065537</v>
          </cell>
          <cell r="B471">
            <v>1</v>
          </cell>
        </row>
        <row r="472">
          <cell r="A472" t="str">
            <v>600065545</v>
          </cell>
          <cell r="B472">
            <v>1</v>
          </cell>
        </row>
        <row r="473">
          <cell r="A473" t="str">
            <v>600065626</v>
          </cell>
          <cell r="B473">
            <v>1</v>
          </cell>
        </row>
        <row r="474">
          <cell r="A474" t="str">
            <v>600065634</v>
          </cell>
          <cell r="B474">
            <v>1</v>
          </cell>
        </row>
        <row r="475">
          <cell r="A475" t="str">
            <v>600065669</v>
          </cell>
          <cell r="B475">
            <v>1</v>
          </cell>
        </row>
        <row r="476">
          <cell r="A476" t="str">
            <v>600065677</v>
          </cell>
          <cell r="B476">
            <v>1</v>
          </cell>
        </row>
        <row r="477">
          <cell r="A477" t="str">
            <v>600065685</v>
          </cell>
          <cell r="B477">
            <v>1</v>
          </cell>
        </row>
        <row r="478">
          <cell r="A478" t="str">
            <v>600066274</v>
          </cell>
          <cell r="B478">
            <v>1</v>
          </cell>
        </row>
        <row r="479">
          <cell r="A479" t="str">
            <v>600066282</v>
          </cell>
          <cell r="B479">
            <v>1</v>
          </cell>
        </row>
        <row r="480">
          <cell r="A480" t="str">
            <v>600066291</v>
          </cell>
          <cell r="B480">
            <v>1</v>
          </cell>
        </row>
        <row r="481">
          <cell r="A481" t="str">
            <v>600066304</v>
          </cell>
          <cell r="B481">
            <v>1</v>
          </cell>
        </row>
        <row r="482">
          <cell r="A482" t="str">
            <v>600066312</v>
          </cell>
          <cell r="B482">
            <v>1</v>
          </cell>
        </row>
        <row r="483">
          <cell r="A483" t="str">
            <v>600066321</v>
          </cell>
          <cell r="B483">
            <v>1</v>
          </cell>
        </row>
        <row r="484">
          <cell r="A484" t="str">
            <v>600066339</v>
          </cell>
          <cell r="B484">
            <v>1</v>
          </cell>
        </row>
        <row r="485">
          <cell r="A485" t="str">
            <v>600066347</v>
          </cell>
          <cell r="B485">
            <v>1</v>
          </cell>
        </row>
        <row r="486">
          <cell r="A486" t="str">
            <v>600066371</v>
          </cell>
          <cell r="B486">
            <v>1</v>
          </cell>
        </row>
        <row r="487">
          <cell r="A487" t="str">
            <v>600066398</v>
          </cell>
          <cell r="B487">
            <v>1</v>
          </cell>
        </row>
        <row r="488">
          <cell r="A488" t="str">
            <v>600066410</v>
          </cell>
          <cell r="B488">
            <v>1</v>
          </cell>
        </row>
        <row r="489">
          <cell r="A489" t="str">
            <v>600066428</v>
          </cell>
          <cell r="B489">
            <v>1</v>
          </cell>
        </row>
        <row r="490">
          <cell r="A490" t="str">
            <v>600066436</v>
          </cell>
          <cell r="B490">
            <v>1</v>
          </cell>
        </row>
        <row r="491">
          <cell r="A491" t="str">
            <v>600066452</v>
          </cell>
          <cell r="B491">
            <v>1</v>
          </cell>
        </row>
        <row r="492">
          <cell r="A492" t="str">
            <v>600066461</v>
          </cell>
          <cell r="B492">
            <v>1</v>
          </cell>
        </row>
        <row r="493">
          <cell r="A493" t="str">
            <v>600066479</v>
          </cell>
          <cell r="B493">
            <v>1</v>
          </cell>
        </row>
        <row r="494">
          <cell r="A494" t="str">
            <v>600067211</v>
          </cell>
          <cell r="B494">
            <v>1</v>
          </cell>
        </row>
        <row r="495">
          <cell r="A495" t="str">
            <v>600067220</v>
          </cell>
          <cell r="B495">
            <v>1</v>
          </cell>
        </row>
        <row r="496">
          <cell r="A496" t="str">
            <v>600067262</v>
          </cell>
          <cell r="B496">
            <v>1</v>
          </cell>
        </row>
        <row r="497">
          <cell r="A497" t="str">
            <v>600067289</v>
          </cell>
          <cell r="B497">
            <v>1</v>
          </cell>
        </row>
        <row r="498">
          <cell r="A498" t="str">
            <v>600067301</v>
          </cell>
          <cell r="B498">
            <v>1</v>
          </cell>
        </row>
        <row r="499">
          <cell r="A499" t="str">
            <v>600067394</v>
          </cell>
          <cell r="B499">
            <v>1</v>
          </cell>
        </row>
        <row r="500">
          <cell r="A500" t="str">
            <v>600067416</v>
          </cell>
          <cell r="B500">
            <v>1</v>
          </cell>
        </row>
        <row r="501">
          <cell r="A501" t="str">
            <v>600067424</v>
          </cell>
          <cell r="B501">
            <v>1</v>
          </cell>
        </row>
        <row r="502">
          <cell r="A502" t="str">
            <v>600067432</v>
          </cell>
          <cell r="B502">
            <v>1</v>
          </cell>
        </row>
        <row r="503">
          <cell r="A503" t="str">
            <v>600067441</v>
          </cell>
          <cell r="B503">
            <v>1</v>
          </cell>
        </row>
        <row r="504">
          <cell r="A504" t="str">
            <v>600067475</v>
          </cell>
          <cell r="B504">
            <v>1</v>
          </cell>
        </row>
        <row r="505">
          <cell r="A505" t="str">
            <v>600067491</v>
          </cell>
          <cell r="B505">
            <v>1</v>
          </cell>
        </row>
        <row r="506">
          <cell r="A506" t="str">
            <v>600067530</v>
          </cell>
          <cell r="B506">
            <v>1</v>
          </cell>
        </row>
        <row r="507">
          <cell r="A507" t="str">
            <v>600067548</v>
          </cell>
          <cell r="B507">
            <v>1</v>
          </cell>
        </row>
        <row r="508">
          <cell r="A508" t="str">
            <v>600067599</v>
          </cell>
          <cell r="B508">
            <v>1</v>
          </cell>
        </row>
        <row r="509">
          <cell r="A509" t="str">
            <v>600067602</v>
          </cell>
          <cell r="B509">
            <v>1</v>
          </cell>
        </row>
        <row r="510">
          <cell r="A510" t="str">
            <v>600068439</v>
          </cell>
          <cell r="B510">
            <v>1</v>
          </cell>
        </row>
        <row r="511">
          <cell r="A511" t="str">
            <v>600068536</v>
          </cell>
          <cell r="B511">
            <v>1</v>
          </cell>
        </row>
        <row r="512">
          <cell r="A512" t="str">
            <v>600068625</v>
          </cell>
          <cell r="B512">
            <v>1</v>
          </cell>
        </row>
        <row r="513">
          <cell r="A513" t="str">
            <v>600068633</v>
          </cell>
          <cell r="B513">
            <v>1</v>
          </cell>
        </row>
        <row r="514">
          <cell r="A514" t="str">
            <v>600068641</v>
          </cell>
          <cell r="B514">
            <v>1</v>
          </cell>
        </row>
        <row r="515">
          <cell r="A515" t="str">
            <v>600068650</v>
          </cell>
          <cell r="B515">
            <v>1</v>
          </cell>
        </row>
        <row r="516">
          <cell r="A516" t="str">
            <v>600068684</v>
          </cell>
          <cell r="B516">
            <v>1</v>
          </cell>
        </row>
        <row r="517">
          <cell r="A517" t="str">
            <v>600068706</v>
          </cell>
          <cell r="B517">
            <v>1</v>
          </cell>
        </row>
        <row r="518">
          <cell r="A518" t="str">
            <v>600068757</v>
          </cell>
          <cell r="B518">
            <v>1</v>
          </cell>
        </row>
        <row r="519">
          <cell r="A519" t="str">
            <v>600068765</v>
          </cell>
          <cell r="B519">
            <v>1</v>
          </cell>
        </row>
        <row r="520">
          <cell r="A520" t="str">
            <v>600069508</v>
          </cell>
          <cell r="B520">
            <v>1</v>
          </cell>
        </row>
        <row r="521">
          <cell r="A521" t="str">
            <v>600069516</v>
          </cell>
          <cell r="B521">
            <v>1</v>
          </cell>
        </row>
        <row r="522">
          <cell r="A522" t="str">
            <v>600069541</v>
          </cell>
          <cell r="B522">
            <v>1</v>
          </cell>
        </row>
        <row r="523">
          <cell r="A523" t="str">
            <v>600069567</v>
          </cell>
          <cell r="B523">
            <v>1</v>
          </cell>
        </row>
        <row r="524">
          <cell r="A524" t="str">
            <v>600069575</v>
          </cell>
          <cell r="B524">
            <v>1</v>
          </cell>
        </row>
        <row r="525">
          <cell r="A525" t="str">
            <v>600069648</v>
          </cell>
          <cell r="B525">
            <v>1</v>
          </cell>
        </row>
        <row r="526">
          <cell r="A526" t="str">
            <v>600069656</v>
          </cell>
          <cell r="B526">
            <v>1</v>
          </cell>
        </row>
        <row r="527">
          <cell r="A527" t="str">
            <v>600069672</v>
          </cell>
          <cell r="B527">
            <v>1</v>
          </cell>
        </row>
        <row r="528">
          <cell r="A528" t="str">
            <v>600069681</v>
          </cell>
          <cell r="B528">
            <v>1</v>
          </cell>
        </row>
        <row r="529">
          <cell r="A529" t="str">
            <v>600069699</v>
          </cell>
          <cell r="B529">
            <v>1</v>
          </cell>
        </row>
        <row r="530">
          <cell r="A530" t="str">
            <v>600069729</v>
          </cell>
          <cell r="B530">
            <v>1</v>
          </cell>
        </row>
        <row r="531">
          <cell r="A531" t="str">
            <v>600069737</v>
          </cell>
          <cell r="B531">
            <v>1</v>
          </cell>
        </row>
        <row r="532">
          <cell r="A532" t="str">
            <v>600069745</v>
          </cell>
          <cell r="B532">
            <v>1</v>
          </cell>
        </row>
        <row r="533">
          <cell r="A533" t="str">
            <v>600069753</v>
          </cell>
          <cell r="B533">
            <v>1</v>
          </cell>
        </row>
        <row r="534">
          <cell r="A534" t="str">
            <v>600069761</v>
          </cell>
          <cell r="B534">
            <v>1</v>
          </cell>
        </row>
        <row r="535">
          <cell r="A535" t="str">
            <v>600069770</v>
          </cell>
          <cell r="B535">
            <v>1</v>
          </cell>
        </row>
        <row r="536">
          <cell r="A536" t="str">
            <v>600069788</v>
          </cell>
          <cell r="B536">
            <v>1</v>
          </cell>
        </row>
        <row r="537">
          <cell r="A537" t="str">
            <v>600069796</v>
          </cell>
          <cell r="B537">
            <v>1</v>
          </cell>
        </row>
        <row r="538">
          <cell r="A538" t="str">
            <v>600070379</v>
          </cell>
          <cell r="B538">
            <v>1</v>
          </cell>
        </row>
        <row r="539">
          <cell r="A539" t="str">
            <v>600070387</v>
          </cell>
          <cell r="B539">
            <v>1</v>
          </cell>
        </row>
        <row r="540">
          <cell r="A540" t="str">
            <v>600070409</v>
          </cell>
          <cell r="B540">
            <v>1</v>
          </cell>
        </row>
        <row r="541">
          <cell r="A541" t="str">
            <v>600070425</v>
          </cell>
          <cell r="B541">
            <v>1</v>
          </cell>
        </row>
        <row r="542">
          <cell r="A542" t="str">
            <v>600070441</v>
          </cell>
          <cell r="B542">
            <v>1</v>
          </cell>
        </row>
        <row r="543">
          <cell r="A543" t="str">
            <v>600070450</v>
          </cell>
          <cell r="B543">
            <v>1</v>
          </cell>
        </row>
        <row r="544">
          <cell r="A544" t="str">
            <v>600070476</v>
          </cell>
          <cell r="B544">
            <v>1</v>
          </cell>
        </row>
        <row r="545">
          <cell r="A545" t="str">
            <v>600070484</v>
          </cell>
          <cell r="B545">
            <v>1</v>
          </cell>
        </row>
        <row r="546">
          <cell r="A546" t="str">
            <v>600070492</v>
          </cell>
          <cell r="B546">
            <v>1</v>
          </cell>
        </row>
        <row r="547">
          <cell r="A547" t="str">
            <v>600070514</v>
          </cell>
          <cell r="B547">
            <v>1</v>
          </cell>
        </row>
        <row r="548">
          <cell r="A548" t="str">
            <v>600070531</v>
          </cell>
          <cell r="B548">
            <v>1</v>
          </cell>
        </row>
        <row r="549">
          <cell r="A549" t="str">
            <v>600070557</v>
          </cell>
          <cell r="B549">
            <v>1</v>
          </cell>
        </row>
        <row r="550">
          <cell r="A550" t="str">
            <v>600070565</v>
          </cell>
          <cell r="B550">
            <v>1</v>
          </cell>
        </row>
        <row r="551">
          <cell r="A551" t="str">
            <v>600070581</v>
          </cell>
          <cell r="B551">
            <v>1</v>
          </cell>
        </row>
        <row r="552">
          <cell r="A552" t="str">
            <v>600070603</v>
          </cell>
          <cell r="B552">
            <v>1</v>
          </cell>
        </row>
        <row r="553">
          <cell r="A553" t="str">
            <v>600071154</v>
          </cell>
          <cell r="B553">
            <v>1</v>
          </cell>
        </row>
        <row r="554">
          <cell r="A554" t="str">
            <v>600071197</v>
          </cell>
          <cell r="B554">
            <v>1</v>
          </cell>
        </row>
        <row r="555">
          <cell r="A555" t="str">
            <v>600071278</v>
          </cell>
          <cell r="B555">
            <v>1</v>
          </cell>
        </row>
        <row r="556">
          <cell r="A556" t="str">
            <v>600071324</v>
          </cell>
          <cell r="B556">
            <v>1</v>
          </cell>
        </row>
        <row r="557">
          <cell r="A557" t="str">
            <v>600071332</v>
          </cell>
          <cell r="B557">
            <v>1</v>
          </cell>
        </row>
        <row r="558">
          <cell r="A558" t="str">
            <v>600071448</v>
          </cell>
          <cell r="B558">
            <v>1</v>
          </cell>
        </row>
        <row r="559">
          <cell r="A559" t="str">
            <v>600071456</v>
          </cell>
          <cell r="B559">
            <v>1</v>
          </cell>
        </row>
        <row r="560">
          <cell r="A560" t="str">
            <v>600071502</v>
          </cell>
          <cell r="B560">
            <v>1</v>
          </cell>
        </row>
        <row r="561">
          <cell r="A561" t="str">
            <v>600071511</v>
          </cell>
          <cell r="B561">
            <v>1</v>
          </cell>
        </row>
        <row r="562">
          <cell r="A562" t="str">
            <v>600071855</v>
          </cell>
          <cell r="B562">
            <v>1</v>
          </cell>
        </row>
        <row r="563">
          <cell r="A563" t="str">
            <v>600071871</v>
          </cell>
          <cell r="B563">
            <v>1</v>
          </cell>
        </row>
        <row r="564">
          <cell r="A564" t="str">
            <v>600071898</v>
          </cell>
          <cell r="B564">
            <v>1</v>
          </cell>
        </row>
        <row r="565">
          <cell r="A565" t="str">
            <v>600072002</v>
          </cell>
          <cell r="B565">
            <v>1</v>
          </cell>
        </row>
        <row r="566">
          <cell r="A566" t="str">
            <v>600072011</v>
          </cell>
          <cell r="B566">
            <v>1</v>
          </cell>
        </row>
        <row r="567">
          <cell r="A567" t="str">
            <v>600072029</v>
          </cell>
          <cell r="B567">
            <v>1</v>
          </cell>
        </row>
        <row r="568">
          <cell r="A568" t="str">
            <v>600072037</v>
          </cell>
          <cell r="B568">
            <v>1</v>
          </cell>
        </row>
        <row r="569">
          <cell r="A569" t="str">
            <v>600072843</v>
          </cell>
          <cell r="B569">
            <v>1</v>
          </cell>
        </row>
        <row r="570">
          <cell r="A570" t="str">
            <v>600072860</v>
          </cell>
          <cell r="B570">
            <v>1</v>
          </cell>
        </row>
        <row r="571">
          <cell r="A571" t="str">
            <v>600072924</v>
          </cell>
          <cell r="B571">
            <v>1</v>
          </cell>
        </row>
        <row r="572">
          <cell r="A572" t="str">
            <v>600072932</v>
          </cell>
          <cell r="B572">
            <v>1</v>
          </cell>
        </row>
        <row r="573">
          <cell r="A573" t="str">
            <v>600072959</v>
          </cell>
          <cell r="B573">
            <v>1</v>
          </cell>
        </row>
        <row r="574">
          <cell r="A574" t="str">
            <v>600072967</v>
          </cell>
          <cell r="B574">
            <v>1</v>
          </cell>
        </row>
        <row r="575">
          <cell r="A575" t="str">
            <v>600072975</v>
          </cell>
          <cell r="B575">
            <v>1</v>
          </cell>
        </row>
        <row r="576">
          <cell r="A576" t="str">
            <v>600072983</v>
          </cell>
          <cell r="B576">
            <v>1</v>
          </cell>
        </row>
        <row r="577">
          <cell r="A577" t="str">
            <v>600072991</v>
          </cell>
          <cell r="B577">
            <v>1</v>
          </cell>
        </row>
        <row r="578">
          <cell r="A578" t="str">
            <v>600073025</v>
          </cell>
          <cell r="B578">
            <v>1</v>
          </cell>
        </row>
        <row r="579">
          <cell r="A579" t="str">
            <v>600073041</v>
          </cell>
          <cell r="B579">
            <v>1</v>
          </cell>
        </row>
        <row r="580">
          <cell r="A580" t="str">
            <v>600073068</v>
          </cell>
          <cell r="B580">
            <v>1</v>
          </cell>
        </row>
        <row r="581">
          <cell r="A581" t="str">
            <v>600073084</v>
          </cell>
          <cell r="B581">
            <v>1</v>
          </cell>
        </row>
        <row r="582">
          <cell r="A582" t="str">
            <v>600073092</v>
          </cell>
          <cell r="B582">
            <v>1</v>
          </cell>
        </row>
        <row r="583">
          <cell r="A583" t="str">
            <v>600073106</v>
          </cell>
          <cell r="B583">
            <v>1</v>
          </cell>
        </row>
        <row r="584">
          <cell r="A584" t="str">
            <v>600073122</v>
          </cell>
          <cell r="B584">
            <v>1</v>
          </cell>
        </row>
        <row r="585">
          <cell r="A585" t="str">
            <v>600073131</v>
          </cell>
          <cell r="B585">
            <v>1</v>
          </cell>
        </row>
        <row r="586">
          <cell r="A586" t="str">
            <v>600073157</v>
          </cell>
          <cell r="B586">
            <v>1</v>
          </cell>
        </row>
        <row r="587">
          <cell r="A587" t="str">
            <v>600073777</v>
          </cell>
          <cell r="B587">
            <v>1</v>
          </cell>
        </row>
        <row r="588">
          <cell r="A588" t="str">
            <v>600073807</v>
          </cell>
          <cell r="B588">
            <v>1</v>
          </cell>
        </row>
        <row r="589">
          <cell r="A589" t="str">
            <v>600073831</v>
          </cell>
          <cell r="B589">
            <v>1</v>
          </cell>
        </row>
        <row r="590">
          <cell r="A590" t="str">
            <v>600073840</v>
          </cell>
          <cell r="B590">
            <v>1</v>
          </cell>
        </row>
        <row r="591">
          <cell r="A591" t="str">
            <v>600073866</v>
          </cell>
          <cell r="B591">
            <v>1</v>
          </cell>
        </row>
        <row r="592">
          <cell r="A592" t="str">
            <v>600073874</v>
          </cell>
          <cell r="B592">
            <v>1</v>
          </cell>
        </row>
        <row r="593">
          <cell r="A593" t="str">
            <v>600073882</v>
          </cell>
          <cell r="B593">
            <v>1</v>
          </cell>
        </row>
        <row r="594">
          <cell r="A594" t="str">
            <v>600073891</v>
          </cell>
          <cell r="B594">
            <v>1</v>
          </cell>
        </row>
        <row r="595">
          <cell r="A595" t="str">
            <v>600073904</v>
          </cell>
          <cell r="B595">
            <v>1</v>
          </cell>
        </row>
        <row r="596">
          <cell r="A596" t="str">
            <v>600073912</v>
          </cell>
          <cell r="B596">
            <v>1</v>
          </cell>
        </row>
        <row r="597">
          <cell r="A597" t="str">
            <v>600073921</v>
          </cell>
          <cell r="B597">
            <v>1</v>
          </cell>
        </row>
        <row r="598">
          <cell r="A598" t="str">
            <v>600073939</v>
          </cell>
          <cell r="B598">
            <v>1</v>
          </cell>
        </row>
        <row r="599">
          <cell r="A599" t="str">
            <v>600074609</v>
          </cell>
          <cell r="B599">
            <v>1</v>
          </cell>
        </row>
        <row r="600">
          <cell r="A600" t="str">
            <v>600074617</v>
          </cell>
          <cell r="B600">
            <v>1</v>
          </cell>
        </row>
        <row r="601">
          <cell r="A601" t="str">
            <v>600074676</v>
          </cell>
          <cell r="B601">
            <v>1</v>
          </cell>
        </row>
        <row r="602">
          <cell r="A602" t="str">
            <v>600074684</v>
          </cell>
          <cell r="B602">
            <v>1</v>
          </cell>
        </row>
        <row r="603">
          <cell r="A603" t="str">
            <v>600074731</v>
          </cell>
          <cell r="B603">
            <v>1</v>
          </cell>
        </row>
        <row r="604">
          <cell r="A604" t="str">
            <v>600074749</v>
          </cell>
          <cell r="B604">
            <v>1</v>
          </cell>
        </row>
        <row r="605">
          <cell r="A605" t="str">
            <v>600074790</v>
          </cell>
          <cell r="B605">
            <v>1</v>
          </cell>
        </row>
        <row r="606">
          <cell r="A606" t="str">
            <v>600074811</v>
          </cell>
          <cell r="B606">
            <v>1</v>
          </cell>
        </row>
        <row r="607">
          <cell r="A607" t="str">
            <v>600074871</v>
          </cell>
          <cell r="B607">
            <v>1</v>
          </cell>
        </row>
        <row r="608">
          <cell r="A608" t="str">
            <v>600074889</v>
          </cell>
          <cell r="B608">
            <v>1</v>
          </cell>
        </row>
        <row r="609">
          <cell r="A609" t="str">
            <v>600074897</v>
          </cell>
          <cell r="B609">
            <v>1</v>
          </cell>
        </row>
        <row r="610">
          <cell r="A610" t="str">
            <v>600074901</v>
          </cell>
          <cell r="B610">
            <v>1</v>
          </cell>
        </row>
        <row r="611">
          <cell r="A611" t="str">
            <v>600074943</v>
          </cell>
          <cell r="B611">
            <v>1</v>
          </cell>
        </row>
        <row r="612">
          <cell r="A612" t="str">
            <v>600074986</v>
          </cell>
          <cell r="B612">
            <v>1</v>
          </cell>
        </row>
        <row r="613">
          <cell r="A613" t="str">
            <v>600074994</v>
          </cell>
          <cell r="B613">
            <v>1</v>
          </cell>
        </row>
        <row r="614">
          <cell r="A614" t="str">
            <v>600076008</v>
          </cell>
          <cell r="B614">
            <v>1</v>
          </cell>
        </row>
        <row r="615">
          <cell r="A615" t="str">
            <v>600076156</v>
          </cell>
          <cell r="B615">
            <v>1</v>
          </cell>
        </row>
        <row r="616">
          <cell r="A616" t="str">
            <v>600076181</v>
          </cell>
          <cell r="B616">
            <v>1</v>
          </cell>
        </row>
        <row r="617">
          <cell r="A617" t="str">
            <v>600076237</v>
          </cell>
          <cell r="B617">
            <v>1</v>
          </cell>
        </row>
        <row r="618">
          <cell r="A618" t="str">
            <v>600076261</v>
          </cell>
          <cell r="B618">
            <v>1</v>
          </cell>
        </row>
        <row r="619">
          <cell r="A619" t="str">
            <v>600076296</v>
          </cell>
          <cell r="B619">
            <v>1</v>
          </cell>
        </row>
        <row r="620">
          <cell r="A620" t="str">
            <v>600076342</v>
          </cell>
          <cell r="B620">
            <v>1</v>
          </cell>
        </row>
        <row r="621">
          <cell r="A621" t="str">
            <v>600076351</v>
          </cell>
          <cell r="B621">
            <v>1</v>
          </cell>
        </row>
        <row r="622">
          <cell r="A622" t="str">
            <v>600076377</v>
          </cell>
          <cell r="B622">
            <v>1</v>
          </cell>
        </row>
        <row r="623">
          <cell r="A623" t="str">
            <v>600076385</v>
          </cell>
          <cell r="B623">
            <v>1</v>
          </cell>
        </row>
        <row r="624">
          <cell r="A624" t="str">
            <v>600076407</v>
          </cell>
          <cell r="B624">
            <v>1</v>
          </cell>
        </row>
        <row r="625">
          <cell r="A625" t="str">
            <v>600076423</v>
          </cell>
          <cell r="B625">
            <v>1</v>
          </cell>
        </row>
        <row r="626">
          <cell r="A626" t="str">
            <v>600076474</v>
          </cell>
          <cell r="B626">
            <v>1</v>
          </cell>
        </row>
        <row r="627">
          <cell r="A627" t="str">
            <v>600076504</v>
          </cell>
          <cell r="B627">
            <v>1</v>
          </cell>
        </row>
        <row r="628">
          <cell r="A628" t="str">
            <v>600076512</v>
          </cell>
          <cell r="B628">
            <v>1</v>
          </cell>
        </row>
        <row r="629">
          <cell r="A629" t="str">
            <v>600076521</v>
          </cell>
          <cell r="B629">
            <v>1</v>
          </cell>
        </row>
        <row r="630">
          <cell r="A630" t="str">
            <v>600077331</v>
          </cell>
          <cell r="B630">
            <v>1</v>
          </cell>
        </row>
        <row r="631">
          <cell r="A631" t="str">
            <v>600077349</v>
          </cell>
          <cell r="B631">
            <v>1</v>
          </cell>
        </row>
        <row r="632">
          <cell r="A632" t="str">
            <v>600077357</v>
          </cell>
          <cell r="B632">
            <v>1</v>
          </cell>
        </row>
        <row r="633">
          <cell r="A633" t="str">
            <v>600077365</v>
          </cell>
          <cell r="B633">
            <v>1</v>
          </cell>
        </row>
        <row r="634">
          <cell r="A634" t="str">
            <v>600077381</v>
          </cell>
          <cell r="B634">
            <v>1</v>
          </cell>
        </row>
        <row r="635">
          <cell r="A635" t="str">
            <v>600077390</v>
          </cell>
          <cell r="B635">
            <v>1</v>
          </cell>
        </row>
        <row r="636">
          <cell r="A636" t="str">
            <v>600077411</v>
          </cell>
          <cell r="B636">
            <v>1</v>
          </cell>
        </row>
        <row r="637">
          <cell r="A637" t="str">
            <v>600077420</v>
          </cell>
          <cell r="B637">
            <v>1</v>
          </cell>
        </row>
        <row r="638">
          <cell r="A638" t="str">
            <v>600077438</v>
          </cell>
          <cell r="B638">
            <v>1</v>
          </cell>
        </row>
        <row r="639">
          <cell r="A639" t="str">
            <v>600077446</v>
          </cell>
          <cell r="B639">
            <v>1</v>
          </cell>
        </row>
        <row r="640">
          <cell r="A640" t="str">
            <v>600077454</v>
          </cell>
          <cell r="B640">
            <v>1</v>
          </cell>
        </row>
        <row r="641">
          <cell r="A641" t="str">
            <v>600077462</v>
          </cell>
          <cell r="B641">
            <v>1</v>
          </cell>
        </row>
        <row r="642">
          <cell r="A642" t="str">
            <v>600077471</v>
          </cell>
          <cell r="B642">
            <v>1</v>
          </cell>
        </row>
        <row r="643">
          <cell r="A643" t="str">
            <v>600077489</v>
          </cell>
          <cell r="B643">
            <v>1</v>
          </cell>
        </row>
        <row r="644">
          <cell r="A644" t="str">
            <v>600077543</v>
          </cell>
          <cell r="B644">
            <v>1</v>
          </cell>
        </row>
        <row r="645">
          <cell r="A645" t="str">
            <v>600077560</v>
          </cell>
          <cell r="B645">
            <v>1</v>
          </cell>
        </row>
        <row r="646">
          <cell r="A646" t="str">
            <v>600077578</v>
          </cell>
          <cell r="B646">
            <v>1</v>
          </cell>
        </row>
        <row r="647">
          <cell r="A647" t="str">
            <v>600077608</v>
          </cell>
          <cell r="B647">
            <v>1</v>
          </cell>
        </row>
        <row r="648">
          <cell r="A648" t="str">
            <v>600077616</v>
          </cell>
          <cell r="B648">
            <v>1</v>
          </cell>
        </row>
        <row r="649">
          <cell r="A649" t="str">
            <v>600078256</v>
          </cell>
          <cell r="B649">
            <v>1</v>
          </cell>
        </row>
        <row r="650">
          <cell r="A650" t="str">
            <v>600078299</v>
          </cell>
          <cell r="B650">
            <v>1</v>
          </cell>
        </row>
        <row r="651">
          <cell r="A651" t="str">
            <v>600078329</v>
          </cell>
          <cell r="B651">
            <v>1</v>
          </cell>
        </row>
        <row r="652">
          <cell r="A652" t="str">
            <v>600078353</v>
          </cell>
          <cell r="B652">
            <v>1</v>
          </cell>
        </row>
        <row r="653">
          <cell r="A653" t="str">
            <v>600078370</v>
          </cell>
          <cell r="B653">
            <v>1</v>
          </cell>
        </row>
        <row r="654">
          <cell r="A654" t="str">
            <v>600078388</v>
          </cell>
          <cell r="B654">
            <v>1</v>
          </cell>
        </row>
        <row r="655">
          <cell r="A655" t="str">
            <v>600078396</v>
          </cell>
          <cell r="B655">
            <v>1</v>
          </cell>
        </row>
        <row r="656">
          <cell r="A656" t="str">
            <v>600078400</v>
          </cell>
          <cell r="B656">
            <v>1</v>
          </cell>
        </row>
        <row r="657">
          <cell r="A657" t="str">
            <v>600078426</v>
          </cell>
          <cell r="B657">
            <v>1</v>
          </cell>
        </row>
        <row r="658">
          <cell r="A658" t="str">
            <v>600078442</v>
          </cell>
          <cell r="B658">
            <v>1</v>
          </cell>
        </row>
        <row r="659">
          <cell r="A659" t="str">
            <v>600078451</v>
          </cell>
          <cell r="B659">
            <v>1</v>
          </cell>
        </row>
        <row r="660">
          <cell r="A660" t="str">
            <v>600078485</v>
          </cell>
          <cell r="B660">
            <v>1</v>
          </cell>
        </row>
        <row r="661">
          <cell r="A661" t="str">
            <v>600078493</v>
          </cell>
          <cell r="B661">
            <v>1</v>
          </cell>
        </row>
        <row r="662">
          <cell r="A662" t="str">
            <v>600078507</v>
          </cell>
          <cell r="B662">
            <v>1</v>
          </cell>
        </row>
        <row r="663">
          <cell r="A663" t="str">
            <v>600078515</v>
          </cell>
          <cell r="B663">
            <v>1</v>
          </cell>
        </row>
        <row r="664">
          <cell r="A664" t="str">
            <v>600078523</v>
          </cell>
          <cell r="B664">
            <v>1</v>
          </cell>
        </row>
        <row r="665">
          <cell r="A665" t="str">
            <v>600078531</v>
          </cell>
          <cell r="B665">
            <v>1</v>
          </cell>
        </row>
        <row r="666">
          <cell r="A666" t="str">
            <v>600078540</v>
          </cell>
          <cell r="B666">
            <v>1</v>
          </cell>
        </row>
        <row r="667">
          <cell r="A667" t="str">
            <v>600078566</v>
          </cell>
          <cell r="B667">
            <v>1</v>
          </cell>
        </row>
        <row r="668">
          <cell r="A668" t="str">
            <v>600078582</v>
          </cell>
          <cell r="B668">
            <v>1</v>
          </cell>
        </row>
        <row r="669">
          <cell r="A669" t="str">
            <v>600079660</v>
          </cell>
          <cell r="B669">
            <v>1</v>
          </cell>
        </row>
        <row r="670">
          <cell r="A670" t="str">
            <v>600079741</v>
          </cell>
          <cell r="B670">
            <v>1</v>
          </cell>
        </row>
        <row r="671">
          <cell r="A671" t="str">
            <v>600079759</v>
          </cell>
          <cell r="B671">
            <v>1</v>
          </cell>
        </row>
        <row r="672">
          <cell r="A672" t="str">
            <v>600079767</v>
          </cell>
          <cell r="B672">
            <v>1</v>
          </cell>
        </row>
        <row r="673">
          <cell r="A673" t="str">
            <v>600079775</v>
          </cell>
          <cell r="B673">
            <v>1</v>
          </cell>
        </row>
        <row r="674">
          <cell r="A674" t="str">
            <v>600079783</v>
          </cell>
          <cell r="B674">
            <v>1</v>
          </cell>
        </row>
        <row r="675">
          <cell r="A675" t="str">
            <v>600079821</v>
          </cell>
          <cell r="B675">
            <v>1</v>
          </cell>
        </row>
        <row r="676">
          <cell r="A676" t="str">
            <v>600079864</v>
          </cell>
          <cell r="B676">
            <v>1</v>
          </cell>
        </row>
        <row r="677">
          <cell r="A677" t="str">
            <v>600079872</v>
          </cell>
          <cell r="B677">
            <v>1</v>
          </cell>
        </row>
        <row r="678">
          <cell r="A678" t="str">
            <v>600079902</v>
          </cell>
          <cell r="B678">
            <v>1</v>
          </cell>
        </row>
        <row r="679">
          <cell r="A679" t="str">
            <v>600079911</v>
          </cell>
          <cell r="B679">
            <v>1</v>
          </cell>
        </row>
        <row r="680">
          <cell r="A680" t="str">
            <v>600079929</v>
          </cell>
          <cell r="B680">
            <v>1</v>
          </cell>
        </row>
        <row r="681">
          <cell r="A681" t="str">
            <v>600079945</v>
          </cell>
          <cell r="B681">
            <v>1</v>
          </cell>
        </row>
        <row r="682">
          <cell r="A682" t="str">
            <v>600079996</v>
          </cell>
          <cell r="B682">
            <v>1</v>
          </cell>
        </row>
        <row r="683">
          <cell r="A683" t="str">
            <v>600080005</v>
          </cell>
          <cell r="B683">
            <v>1</v>
          </cell>
        </row>
        <row r="684">
          <cell r="A684" t="str">
            <v>600080013</v>
          </cell>
          <cell r="B684">
            <v>1</v>
          </cell>
        </row>
        <row r="685">
          <cell r="A685" t="str">
            <v>600080056</v>
          </cell>
          <cell r="B685">
            <v>1</v>
          </cell>
        </row>
        <row r="686">
          <cell r="A686" t="str">
            <v>600080111</v>
          </cell>
          <cell r="B686">
            <v>1</v>
          </cell>
        </row>
        <row r="687">
          <cell r="A687" t="str">
            <v>600080170</v>
          </cell>
          <cell r="B687">
            <v>1</v>
          </cell>
        </row>
        <row r="688">
          <cell r="A688" t="str">
            <v>600080188</v>
          </cell>
          <cell r="B688">
            <v>1</v>
          </cell>
        </row>
        <row r="689">
          <cell r="A689" t="str">
            <v>600080251</v>
          </cell>
          <cell r="B689">
            <v>1</v>
          </cell>
        </row>
        <row r="690">
          <cell r="A690" t="str">
            <v>600080277</v>
          </cell>
          <cell r="B690">
            <v>1</v>
          </cell>
        </row>
        <row r="691">
          <cell r="A691" t="str">
            <v>600080285</v>
          </cell>
          <cell r="B691">
            <v>1</v>
          </cell>
        </row>
        <row r="692">
          <cell r="A692" t="str">
            <v>600080293</v>
          </cell>
          <cell r="B692">
            <v>1</v>
          </cell>
        </row>
        <row r="693">
          <cell r="A693" t="str">
            <v>600080315</v>
          </cell>
          <cell r="B693">
            <v>1</v>
          </cell>
        </row>
        <row r="694">
          <cell r="A694" t="str">
            <v>600080331</v>
          </cell>
          <cell r="B694">
            <v>1</v>
          </cell>
        </row>
        <row r="695">
          <cell r="A695" t="str">
            <v>600080340</v>
          </cell>
          <cell r="B695">
            <v>1</v>
          </cell>
        </row>
        <row r="696">
          <cell r="A696" t="str">
            <v>600081401</v>
          </cell>
          <cell r="B696">
            <v>1</v>
          </cell>
        </row>
        <row r="697">
          <cell r="A697" t="str">
            <v>600081419</v>
          </cell>
          <cell r="B697">
            <v>1</v>
          </cell>
        </row>
        <row r="698">
          <cell r="A698" t="str">
            <v>600081435</v>
          </cell>
          <cell r="B698">
            <v>1</v>
          </cell>
        </row>
        <row r="699">
          <cell r="A699" t="str">
            <v>600081443</v>
          </cell>
          <cell r="B699">
            <v>1</v>
          </cell>
        </row>
        <row r="700">
          <cell r="A700" t="str">
            <v>600081451</v>
          </cell>
          <cell r="B700">
            <v>1</v>
          </cell>
        </row>
        <row r="701">
          <cell r="A701" t="str">
            <v>600081460</v>
          </cell>
          <cell r="B701">
            <v>1</v>
          </cell>
        </row>
        <row r="702">
          <cell r="A702" t="str">
            <v>600081478</v>
          </cell>
          <cell r="B702">
            <v>1</v>
          </cell>
        </row>
        <row r="703">
          <cell r="A703" t="str">
            <v>600081486</v>
          </cell>
          <cell r="B703">
            <v>1</v>
          </cell>
        </row>
        <row r="704">
          <cell r="A704" t="str">
            <v>600081494</v>
          </cell>
          <cell r="B704">
            <v>1</v>
          </cell>
        </row>
        <row r="705">
          <cell r="A705" t="str">
            <v>600081524</v>
          </cell>
          <cell r="B705">
            <v>1</v>
          </cell>
        </row>
        <row r="706">
          <cell r="A706" t="str">
            <v>600081532</v>
          </cell>
          <cell r="B706">
            <v>1</v>
          </cell>
        </row>
        <row r="707">
          <cell r="A707" t="str">
            <v>600081745</v>
          </cell>
          <cell r="B707">
            <v>1</v>
          </cell>
        </row>
        <row r="708">
          <cell r="A708" t="str">
            <v>600081796</v>
          </cell>
          <cell r="B708">
            <v>1</v>
          </cell>
        </row>
        <row r="709">
          <cell r="A709" t="str">
            <v>600081818</v>
          </cell>
          <cell r="B709">
            <v>1</v>
          </cell>
        </row>
        <row r="710">
          <cell r="A710" t="str">
            <v>600081826</v>
          </cell>
          <cell r="B710">
            <v>1</v>
          </cell>
        </row>
        <row r="711">
          <cell r="A711" t="str">
            <v>600081851</v>
          </cell>
          <cell r="B711">
            <v>1</v>
          </cell>
        </row>
        <row r="712">
          <cell r="A712" t="str">
            <v>600082741</v>
          </cell>
          <cell r="B712">
            <v>1</v>
          </cell>
        </row>
        <row r="713">
          <cell r="A713" t="str">
            <v>600082849</v>
          </cell>
          <cell r="B713">
            <v>1</v>
          </cell>
        </row>
        <row r="714">
          <cell r="A714" t="str">
            <v>600082857</v>
          </cell>
          <cell r="B714">
            <v>1</v>
          </cell>
        </row>
        <row r="715">
          <cell r="A715" t="str">
            <v>600082873</v>
          </cell>
          <cell r="B715">
            <v>1</v>
          </cell>
        </row>
        <row r="716">
          <cell r="A716" t="str">
            <v>600082881</v>
          </cell>
          <cell r="B716">
            <v>1</v>
          </cell>
        </row>
        <row r="717">
          <cell r="A717" t="str">
            <v>600082890</v>
          </cell>
          <cell r="B717">
            <v>1</v>
          </cell>
        </row>
        <row r="718">
          <cell r="A718" t="str">
            <v>600082903</v>
          </cell>
          <cell r="B718">
            <v>1</v>
          </cell>
        </row>
        <row r="719">
          <cell r="A719" t="str">
            <v>600082938</v>
          </cell>
          <cell r="B719">
            <v>1</v>
          </cell>
        </row>
        <row r="720">
          <cell r="A720" t="str">
            <v>600082946</v>
          </cell>
          <cell r="B720">
            <v>1</v>
          </cell>
        </row>
        <row r="721">
          <cell r="A721" t="str">
            <v>600082954</v>
          </cell>
          <cell r="B721">
            <v>1</v>
          </cell>
        </row>
        <row r="722">
          <cell r="A722" t="str">
            <v>600082989</v>
          </cell>
          <cell r="B722">
            <v>1</v>
          </cell>
        </row>
        <row r="723">
          <cell r="A723" t="str">
            <v>600082997</v>
          </cell>
          <cell r="B723">
            <v>1</v>
          </cell>
        </row>
        <row r="724">
          <cell r="A724" t="str">
            <v>600083004</v>
          </cell>
          <cell r="B724">
            <v>1</v>
          </cell>
        </row>
        <row r="725">
          <cell r="A725" t="str">
            <v>600083012</v>
          </cell>
          <cell r="B725">
            <v>1</v>
          </cell>
        </row>
        <row r="726">
          <cell r="A726" t="str">
            <v>600083039</v>
          </cell>
          <cell r="B726">
            <v>1</v>
          </cell>
        </row>
        <row r="727">
          <cell r="A727" t="str">
            <v>600083063</v>
          </cell>
          <cell r="B727">
            <v>1</v>
          </cell>
        </row>
        <row r="728">
          <cell r="A728" t="str">
            <v>600083101</v>
          </cell>
          <cell r="B728">
            <v>1</v>
          </cell>
        </row>
        <row r="729">
          <cell r="A729" t="str">
            <v>600083667</v>
          </cell>
          <cell r="B729">
            <v>1</v>
          </cell>
        </row>
        <row r="730">
          <cell r="A730" t="str">
            <v>600083675</v>
          </cell>
          <cell r="B730">
            <v>1</v>
          </cell>
        </row>
        <row r="731">
          <cell r="A731" t="str">
            <v>600083730</v>
          </cell>
          <cell r="B731">
            <v>1</v>
          </cell>
        </row>
        <row r="732">
          <cell r="A732" t="str">
            <v>600083748</v>
          </cell>
          <cell r="B732">
            <v>1</v>
          </cell>
        </row>
        <row r="733">
          <cell r="A733" t="str">
            <v>600083764</v>
          </cell>
          <cell r="B733">
            <v>1</v>
          </cell>
        </row>
        <row r="734">
          <cell r="A734" t="str">
            <v>600083772</v>
          </cell>
          <cell r="B734">
            <v>1</v>
          </cell>
        </row>
        <row r="735">
          <cell r="A735" t="str">
            <v>600083781</v>
          </cell>
          <cell r="B735">
            <v>1</v>
          </cell>
        </row>
        <row r="736">
          <cell r="A736" t="str">
            <v>600083802</v>
          </cell>
          <cell r="B736">
            <v>1</v>
          </cell>
        </row>
        <row r="737">
          <cell r="A737" t="str">
            <v>600083811</v>
          </cell>
          <cell r="B737">
            <v>1</v>
          </cell>
        </row>
        <row r="738">
          <cell r="A738" t="str">
            <v>600083837</v>
          </cell>
          <cell r="B738">
            <v>1</v>
          </cell>
        </row>
        <row r="739">
          <cell r="A739" t="str">
            <v>600083870</v>
          </cell>
          <cell r="B739">
            <v>1</v>
          </cell>
        </row>
        <row r="740">
          <cell r="A740" t="str">
            <v>600083888</v>
          </cell>
          <cell r="B740">
            <v>1</v>
          </cell>
        </row>
        <row r="741">
          <cell r="A741" t="str">
            <v>600083900</v>
          </cell>
          <cell r="B741">
            <v>1</v>
          </cell>
        </row>
        <row r="742">
          <cell r="A742" t="str">
            <v>600084582</v>
          </cell>
          <cell r="B742">
            <v>1</v>
          </cell>
        </row>
        <row r="743">
          <cell r="A743" t="str">
            <v>600084604</v>
          </cell>
          <cell r="B743">
            <v>1</v>
          </cell>
        </row>
        <row r="744">
          <cell r="A744" t="str">
            <v>600084639</v>
          </cell>
          <cell r="B744">
            <v>1</v>
          </cell>
        </row>
        <row r="745">
          <cell r="A745" t="str">
            <v>600084647</v>
          </cell>
          <cell r="B745">
            <v>1</v>
          </cell>
        </row>
        <row r="746">
          <cell r="A746" t="str">
            <v>600084680</v>
          </cell>
          <cell r="B746">
            <v>1</v>
          </cell>
        </row>
        <row r="747">
          <cell r="A747" t="str">
            <v>600084698</v>
          </cell>
          <cell r="B747">
            <v>1</v>
          </cell>
        </row>
        <row r="748">
          <cell r="A748" t="str">
            <v>600084701</v>
          </cell>
          <cell r="B748">
            <v>1</v>
          </cell>
        </row>
        <row r="749">
          <cell r="A749" t="str">
            <v>600084710</v>
          </cell>
          <cell r="B749">
            <v>1</v>
          </cell>
        </row>
        <row r="750">
          <cell r="A750" t="str">
            <v>600084728</v>
          </cell>
          <cell r="B750">
            <v>1</v>
          </cell>
        </row>
        <row r="751">
          <cell r="A751" t="str">
            <v>600084736</v>
          </cell>
          <cell r="B751">
            <v>1</v>
          </cell>
        </row>
        <row r="752">
          <cell r="A752" t="str">
            <v>600084761</v>
          </cell>
          <cell r="B752">
            <v>1</v>
          </cell>
        </row>
        <row r="753">
          <cell r="A753" t="str">
            <v>600084779</v>
          </cell>
          <cell r="B753">
            <v>1</v>
          </cell>
        </row>
        <row r="754">
          <cell r="A754" t="str">
            <v>600084817</v>
          </cell>
          <cell r="B754">
            <v>1</v>
          </cell>
        </row>
        <row r="755">
          <cell r="A755" t="str">
            <v>600084841</v>
          </cell>
          <cell r="B755">
            <v>1</v>
          </cell>
        </row>
        <row r="756">
          <cell r="A756" t="str">
            <v>600084850</v>
          </cell>
          <cell r="B756">
            <v>1</v>
          </cell>
        </row>
        <row r="757">
          <cell r="A757" t="str">
            <v>600084868</v>
          </cell>
          <cell r="B757">
            <v>1</v>
          </cell>
        </row>
        <row r="758">
          <cell r="A758" t="str">
            <v>600084876</v>
          </cell>
          <cell r="B758">
            <v>1</v>
          </cell>
        </row>
        <row r="759">
          <cell r="A759" t="str">
            <v>600084884</v>
          </cell>
          <cell r="B759">
            <v>1</v>
          </cell>
        </row>
        <row r="760">
          <cell r="A760" t="str">
            <v>600084892</v>
          </cell>
          <cell r="B760">
            <v>1</v>
          </cell>
        </row>
        <row r="761">
          <cell r="A761" t="str">
            <v>600084914</v>
          </cell>
          <cell r="B761">
            <v>1</v>
          </cell>
        </row>
        <row r="762">
          <cell r="A762" t="str">
            <v>600085473</v>
          </cell>
          <cell r="B762">
            <v>1</v>
          </cell>
        </row>
        <row r="763">
          <cell r="A763" t="str">
            <v>600085481</v>
          </cell>
          <cell r="B763">
            <v>1</v>
          </cell>
        </row>
        <row r="764">
          <cell r="A764" t="str">
            <v>600085490</v>
          </cell>
          <cell r="B764">
            <v>1</v>
          </cell>
        </row>
        <row r="765">
          <cell r="A765" t="str">
            <v>600085503</v>
          </cell>
          <cell r="B765">
            <v>1</v>
          </cell>
        </row>
        <row r="766">
          <cell r="A766" t="str">
            <v>600085538</v>
          </cell>
          <cell r="B766">
            <v>1</v>
          </cell>
        </row>
        <row r="767">
          <cell r="A767" t="str">
            <v>600085546</v>
          </cell>
          <cell r="B767">
            <v>1</v>
          </cell>
        </row>
        <row r="768">
          <cell r="A768" t="str">
            <v>600085562</v>
          </cell>
          <cell r="B768">
            <v>1</v>
          </cell>
        </row>
        <row r="769">
          <cell r="A769" t="str">
            <v>600085589</v>
          </cell>
          <cell r="B769">
            <v>1</v>
          </cell>
        </row>
        <row r="770">
          <cell r="A770" t="str">
            <v>600085597</v>
          </cell>
          <cell r="B770">
            <v>1</v>
          </cell>
        </row>
        <row r="771">
          <cell r="A771" t="str">
            <v>600085601</v>
          </cell>
          <cell r="B771">
            <v>1</v>
          </cell>
        </row>
        <row r="772">
          <cell r="A772" t="str">
            <v>600085619</v>
          </cell>
          <cell r="B772">
            <v>1</v>
          </cell>
        </row>
        <row r="773">
          <cell r="A773" t="str">
            <v>600085635</v>
          </cell>
          <cell r="B773">
            <v>1</v>
          </cell>
        </row>
        <row r="774">
          <cell r="A774" t="str">
            <v>600085643</v>
          </cell>
          <cell r="B774">
            <v>1</v>
          </cell>
        </row>
        <row r="775">
          <cell r="A775" t="str">
            <v>600085651</v>
          </cell>
          <cell r="B775">
            <v>1</v>
          </cell>
        </row>
        <row r="776">
          <cell r="A776" t="str">
            <v>600085660</v>
          </cell>
          <cell r="B776">
            <v>1</v>
          </cell>
        </row>
        <row r="777">
          <cell r="A777" t="str">
            <v>600085686</v>
          </cell>
          <cell r="B777">
            <v>1</v>
          </cell>
        </row>
        <row r="778">
          <cell r="A778" t="str">
            <v>600085708</v>
          </cell>
          <cell r="B778">
            <v>1</v>
          </cell>
        </row>
        <row r="779">
          <cell r="A779" t="str">
            <v>600085724</v>
          </cell>
          <cell r="B779">
            <v>1</v>
          </cell>
        </row>
        <row r="780">
          <cell r="A780" t="str">
            <v>600085732</v>
          </cell>
          <cell r="B780">
            <v>1</v>
          </cell>
        </row>
        <row r="781">
          <cell r="A781" t="str">
            <v>600085767</v>
          </cell>
          <cell r="B781">
            <v>1</v>
          </cell>
        </row>
        <row r="782">
          <cell r="A782" t="str">
            <v>600086542</v>
          </cell>
          <cell r="B782">
            <v>1</v>
          </cell>
        </row>
        <row r="783">
          <cell r="A783" t="str">
            <v>600086666</v>
          </cell>
          <cell r="B783">
            <v>1</v>
          </cell>
        </row>
        <row r="784">
          <cell r="A784" t="str">
            <v>600086674</v>
          </cell>
          <cell r="B784">
            <v>1</v>
          </cell>
        </row>
        <row r="785">
          <cell r="A785" t="str">
            <v>600086691</v>
          </cell>
          <cell r="B785">
            <v>1</v>
          </cell>
        </row>
        <row r="786">
          <cell r="A786" t="str">
            <v>600086704</v>
          </cell>
          <cell r="B786">
            <v>1</v>
          </cell>
        </row>
        <row r="787">
          <cell r="A787" t="str">
            <v>600086712</v>
          </cell>
          <cell r="B787">
            <v>1</v>
          </cell>
        </row>
        <row r="788">
          <cell r="A788" t="str">
            <v>600086739</v>
          </cell>
          <cell r="B788">
            <v>1</v>
          </cell>
        </row>
        <row r="789">
          <cell r="A789" t="str">
            <v>600086747</v>
          </cell>
          <cell r="B789">
            <v>1</v>
          </cell>
        </row>
        <row r="790">
          <cell r="A790" t="str">
            <v>600086755</v>
          </cell>
          <cell r="B790">
            <v>1</v>
          </cell>
        </row>
        <row r="791">
          <cell r="A791" t="str">
            <v>600086798</v>
          </cell>
          <cell r="B791">
            <v>1</v>
          </cell>
        </row>
        <row r="792">
          <cell r="A792" t="str">
            <v>600086844</v>
          </cell>
          <cell r="B792">
            <v>1</v>
          </cell>
        </row>
        <row r="793">
          <cell r="A793" t="str">
            <v>600086933</v>
          </cell>
          <cell r="B793">
            <v>1</v>
          </cell>
        </row>
        <row r="794">
          <cell r="A794" t="str">
            <v>600088537</v>
          </cell>
          <cell r="B794">
            <v>1</v>
          </cell>
        </row>
        <row r="795">
          <cell r="A795" t="str">
            <v>600088545</v>
          </cell>
          <cell r="B795">
            <v>1</v>
          </cell>
        </row>
        <row r="796">
          <cell r="A796" t="str">
            <v>600088553</v>
          </cell>
          <cell r="B796">
            <v>1</v>
          </cell>
        </row>
        <row r="797">
          <cell r="A797" t="str">
            <v>600088561</v>
          </cell>
          <cell r="B797">
            <v>1</v>
          </cell>
        </row>
        <row r="798">
          <cell r="A798" t="str">
            <v>600088570</v>
          </cell>
          <cell r="B798">
            <v>1</v>
          </cell>
        </row>
        <row r="799">
          <cell r="A799" t="str">
            <v>600088600</v>
          </cell>
          <cell r="B799">
            <v>1</v>
          </cell>
        </row>
        <row r="800">
          <cell r="A800" t="str">
            <v>600088618</v>
          </cell>
          <cell r="B800">
            <v>1</v>
          </cell>
        </row>
        <row r="801">
          <cell r="A801" t="str">
            <v>600088669</v>
          </cell>
          <cell r="B801">
            <v>1</v>
          </cell>
        </row>
        <row r="802">
          <cell r="A802" t="str">
            <v>600088685</v>
          </cell>
          <cell r="B802">
            <v>1</v>
          </cell>
        </row>
        <row r="803">
          <cell r="A803" t="str">
            <v>600088758</v>
          </cell>
          <cell r="B803">
            <v>1</v>
          </cell>
        </row>
        <row r="804">
          <cell r="A804" t="str">
            <v>600088791</v>
          </cell>
          <cell r="B804">
            <v>1</v>
          </cell>
        </row>
        <row r="805">
          <cell r="A805" t="str">
            <v>600088812</v>
          </cell>
          <cell r="B805">
            <v>1</v>
          </cell>
        </row>
        <row r="806">
          <cell r="A806" t="str">
            <v>600088863</v>
          </cell>
          <cell r="B806">
            <v>1</v>
          </cell>
        </row>
        <row r="807">
          <cell r="A807" t="str">
            <v>600088871</v>
          </cell>
          <cell r="B807">
            <v>1</v>
          </cell>
        </row>
        <row r="808">
          <cell r="A808" t="str">
            <v>600088995</v>
          </cell>
          <cell r="B808">
            <v>1</v>
          </cell>
        </row>
        <row r="809">
          <cell r="A809" t="str">
            <v>600089011</v>
          </cell>
          <cell r="B809">
            <v>1</v>
          </cell>
        </row>
        <row r="810">
          <cell r="A810" t="str">
            <v>600090213</v>
          </cell>
          <cell r="B810">
            <v>1</v>
          </cell>
        </row>
        <row r="811">
          <cell r="A811" t="str">
            <v>600090230</v>
          </cell>
          <cell r="B811">
            <v>1</v>
          </cell>
        </row>
        <row r="812">
          <cell r="A812" t="str">
            <v>600090302</v>
          </cell>
          <cell r="B812">
            <v>1</v>
          </cell>
        </row>
        <row r="813">
          <cell r="A813" t="str">
            <v>600090418</v>
          </cell>
          <cell r="B813">
            <v>1</v>
          </cell>
        </row>
        <row r="814">
          <cell r="A814" t="str">
            <v>600090426</v>
          </cell>
          <cell r="B814">
            <v>1</v>
          </cell>
        </row>
        <row r="815">
          <cell r="A815" t="str">
            <v>600090434</v>
          </cell>
          <cell r="B815">
            <v>1</v>
          </cell>
        </row>
        <row r="816">
          <cell r="A816" t="str">
            <v>600090451</v>
          </cell>
          <cell r="B816">
            <v>1</v>
          </cell>
        </row>
        <row r="817">
          <cell r="A817" t="str">
            <v>600090493</v>
          </cell>
          <cell r="B817">
            <v>1</v>
          </cell>
        </row>
        <row r="818">
          <cell r="A818" t="str">
            <v>600090558</v>
          </cell>
          <cell r="B818">
            <v>1</v>
          </cell>
        </row>
        <row r="819">
          <cell r="A819" t="str">
            <v>600090574</v>
          </cell>
          <cell r="B819">
            <v>1</v>
          </cell>
        </row>
        <row r="820">
          <cell r="A820" t="str">
            <v>600090591</v>
          </cell>
          <cell r="B820">
            <v>1</v>
          </cell>
        </row>
        <row r="821">
          <cell r="A821" t="str">
            <v>600090604</v>
          </cell>
          <cell r="B821">
            <v>1</v>
          </cell>
        </row>
        <row r="822">
          <cell r="A822" t="str">
            <v>600090612</v>
          </cell>
          <cell r="B822">
            <v>1</v>
          </cell>
        </row>
        <row r="823">
          <cell r="A823" t="str">
            <v>600090639</v>
          </cell>
          <cell r="B823">
            <v>1</v>
          </cell>
        </row>
        <row r="824">
          <cell r="A824" t="str">
            <v>600090647</v>
          </cell>
          <cell r="B824">
            <v>1</v>
          </cell>
        </row>
        <row r="825">
          <cell r="A825" t="str">
            <v>600090671</v>
          </cell>
          <cell r="B825">
            <v>1</v>
          </cell>
        </row>
        <row r="826">
          <cell r="A826" t="str">
            <v>600090701</v>
          </cell>
          <cell r="B826">
            <v>1</v>
          </cell>
        </row>
        <row r="827">
          <cell r="A827" t="str">
            <v>600092119</v>
          </cell>
          <cell r="B827">
            <v>1</v>
          </cell>
        </row>
        <row r="828">
          <cell r="A828" t="str">
            <v>600092135</v>
          </cell>
          <cell r="B828">
            <v>1</v>
          </cell>
        </row>
        <row r="829">
          <cell r="A829" t="str">
            <v>600092143</v>
          </cell>
          <cell r="B829">
            <v>1</v>
          </cell>
        </row>
        <row r="830">
          <cell r="A830" t="str">
            <v>600092160</v>
          </cell>
          <cell r="B830">
            <v>1</v>
          </cell>
        </row>
        <row r="831">
          <cell r="A831" t="str">
            <v>600092232</v>
          </cell>
          <cell r="B831">
            <v>1</v>
          </cell>
        </row>
        <row r="832">
          <cell r="A832" t="str">
            <v>600092275</v>
          </cell>
          <cell r="B832">
            <v>1</v>
          </cell>
        </row>
        <row r="833">
          <cell r="A833" t="str">
            <v>600092291</v>
          </cell>
          <cell r="B833">
            <v>1</v>
          </cell>
        </row>
        <row r="834">
          <cell r="A834" t="str">
            <v>600092305</v>
          </cell>
          <cell r="B834">
            <v>1</v>
          </cell>
        </row>
        <row r="835">
          <cell r="A835" t="str">
            <v>600092364</v>
          </cell>
          <cell r="B835">
            <v>1</v>
          </cell>
        </row>
        <row r="836">
          <cell r="A836" t="str">
            <v>600092437</v>
          </cell>
          <cell r="B836">
            <v>1</v>
          </cell>
        </row>
        <row r="837">
          <cell r="A837" t="str">
            <v>600092445</v>
          </cell>
          <cell r="B837">
            <v>1</v>
          </cell>
        </row>
        <row r="838">
          <cell r="A838" t="str">
            <v>600092453</v>
          </cell>
          <cell r="B838">
            <v>1</v>
          </cell>
        </row>
        <row r="839">
          <cell r="A839" t="str">
            <v>600092496</v>
          </cell>
          <cell r="B839">
            <v>1</v>
          </cell>
        </row>
        <row r="840">
          <cell r="A840" t="str">
            <v>600092500</v>
          </cell>
          <cell r="B840">
            <v>1</v>
          </cell>
        </row>
        <row r="841">
          <cell r="A841" t="str">
            <v>600093735</v>
          </cell>
          <cell r="B841">
            <v>1</v>
          </cell>
        </row>
        <row r="842">
          <cell r="A842" t="str">
            <v>600093751</v>
          </cell>
          <cell r="B842">
            <v>1</v>
          </cell>
        </row>
        <row r="843">
          <cell r="A843" t="str">
            <v>600093778</v>
          </cell>
          <cell r="B843">
            <v>1</v>
          </cell>
        </row>
        <row r="844">
          <cell r="A844" t="str">
            <v>600093832</v>
          </cell>
          <cell r="B844">
            <v>1</v>
          </cell>
        </row>
        <row r="845">
          <cell r="A845" t="str">
            <v>600093883</v>
          </cell>
          <cell r="B845">
            <v>1</v>
          </cell>
        </row>
        <row r="846">
          <cell r="A846" t="str">
            <v>600093905</v>
          </cell>
          <cell r="B846">
            <v>1</v>
          </cell>
        </row>
        <row r="847">
          <cell r="A847" t="str">
            <v>600093913</v>
          </cell>
          <cell r="B847">
            <v>1</v>
          </cell>
        </row>
        <row r="848">
          <cell r="A848" t="str">
            <v>600093921</v>
          </cell>
          <cell r="B848">
            <v>1</v>
          </cell>
        </row>
        <row r="849">
          <cell r="A849" t="str">
            <v>600093930</v>
          </cell>
          <cell r="B849">
            <v>1</v>
          </cell>
        </row>
        <row r="850">
          <cell r="A850" t="str">
            <v>600093956</v>
          </cell>
          <cell r="B850">
            <v>1</v>
          </cell>
        </row>
        <row r="851">
          <cell r="A851" t="str">
            <v>600093972</v>
          </cell>
          <cell r="B851">
            <v>1</v>
          </cell>
        </row>
        <row r="852">
          <cell r="A852" t="str">
            <v>600093981</v>
          </cell>
          <cell r="B852">
            <v>1</v>
          </cell>
        </row>
        <row r="853">
          <cell r="A853" t="str">
            <v>600093999</v>
          </cell>
          <cell r="B853">
            <v>1</v>
          </cell>
        </row>
        <row r="854">
          <cell r="A854" t="str">
            <v>600094014</v>
          </cell>
          <cell r="B854">
            <v>1</v>
          </cell>
        </row>
        <row r="855">
          <cell r="A855" t="str">
            <v>600094049</v>
          </cell>
          <cell r="B855">
            <v>1</v>
          </cell>
        </row>
        <row r="856">
          <cell r="A856" t="str">
            <v>600094057</v>
          </cell>
          <cell r="B856">
            <v>1</v>
          </cell>
        </row>
        <row r="857">
          <cell r="A857" t="str">
            <v>600096068</v>
          </cell>
          <cell r="B857">
            <v>1</v>
          </cell>
        </row>
        <row r="858">
          <cell r="A858" t="str">
            <v>600096076</v>
          </cell>
          <cell r="B858">
            <v>1</v>
          </cell>
        </row>
        <row r="859">
          <cell r="A859" t="str">
            <v>600096084</v>
          </cell>
          <cell r="B859">
            <v>1</v>
          </cell>
        </row>
        <row r="860">
          <cell r="A860" t="str">
            <v>600096092</v>
          </cell>
          <cell r="B860">
            <v>1</v>
          </cell>
        </row>
        <row r="861">
          <cell r="A861" t="str">
            <v>600096106</v>
          </cell>
          <cell r="B861">
            <v>1</v>
          </cell>
        </row>
        <row r="862">
          <cell r="A862" t="str">
            <v>600096114</v>
          </cell>
          <cell r="B862">
            <v>1</v>
          </cell>
        </row>
        <row r="863">
          <cell r="A863" t="str">
            <v>600096122</v>
          </cell>
          <cell r="B863">
            <v>1</v>
          </cell>
        </row>
        <row r="864">
          <cell r="A864" t="str">
            <v>600096131</v>
          </cell>
          <cell r="B864">
            <v>1</v>
          </cell>
        </row>
        <row r="865">
          <cell r="A865" t="str">
            <v>600096149</v>
          </cell>
          <cell r="B865">
            <v>1</v>
          </cell>
        </row>
        <row r="866">
          <cell r="A866" t="str">
            <v>600096157</v>
          </cell>
          <cell r="B866">
            <v>1</v>
          </cell>
        </row>
        <row r="867">
          <cell r="A867" t="str">
            <v>600096165</v>
          </cell>
          <cell r="B867">
            <v>1</v>
          </cell>
        </row>
        <row r="868">
          <cell r="A868" t="str">
            <v>600096203</v>
          </cell>
          <cell r="B868">
            <v>1</v>
          </cell>
        </row>
        <row r="869">
          <cell r="A869" t="str">
            <v>600096211</v>
          </cell>
          <cell r="B869">
            <v>1</v>
          </cell>
        </row>
        <row r="870">
          <cell r="A870" t="str">
            <v>600096220</v>
          </cell>
          <cell r="B870">
            <v>1</v>
          </cell>
        </row>
        <row r="871">
          <cell r="A871" t="str">
            <v>600096238</v>
          </cell>
          <cell r="B871">
            <v>1</v>
          </cell>
        </row>
        <row r="872">
          <cell r="A872" t="str">
            <v>600096246</v>
          </cell>
          <cell r="B872">
            <v>1</v>
          </cell>
        </row>
        <row r="873">
          <cell r="A873" t="str">
            <v>600096262</v>
          </cell>
          <cell r="B873">
            <v>1</v>
          </cell>
        </row>
        <row r="874">
          <cell r="A874" t="str">
            <v>600096271</v>
          </cell>
          <cell r="B874">
            <v>1</v>
          </cell>
        </row>
        <row r="875">
          <cell r="A875" t="str">
            <v>600096301</v>
          </cell>
          <cell r="B875">
            <v>1</v>
          </cell>
        </row>
        <row r="876">
          <cell r="A876" t="str">
            <v>600096319</v>
          </cell>
          <cell r="B876">
            <v>1</v>
          </cell>
        </row>
        <row r="877">
          <cell r="A877" t="str">
            <v>600096327</v>
          </cell>
          <cell r="B877">
            <v>1</v>
          </cell>
        </row>
        <row r="878">
          <cell r="A878" t="str">
            <v>600096360</v>
          </cell>
          <cell r="B878">
            <v>1</v>
          </cell>
        </row>
        <row r="879">
          <cell r="A879" t="str">
            <v>600096386</v>
          </cell>
          <cell r="B879">
            <v>1</v>
          </cell>
        </row>
        <row r="880">
          <cell r="A880" t="str">
            <v>600096424</v>
          </cell>
          <cell r="B880">
            <v>1</v>
          </cell>
        </row>
        <row r="881">
          <cell r="A881" t="str">
            <v>600096432</v>
          </cell>
          <cell r="B881">
            <v>1</v>
          </cell>
        </row>
        <row r="882">
          <cell r="A882" t="str">
            <v>600096475</v>
          </cell>
          <cell r="B882">
            <v>1</v>
          </cell>
        </row>
        <row r="883">
          <cell r="A883" t="str">
            <v>600096491</v>
          </cell>
          <cell r="B883">
            <v>1</v>
          </cell>
        </row>
        <row r="884">
          <cell r="A884" t="str">
            <v>600096548</v>
          </cell>
          <cell r="B884">
            <v>1</v>
          </cell>
        </row>
        <row r="885">
          <cell r="A885" t="str">
            <v>600096556</v>
          </cell>
          <cell r="B885">
            <v>1</v>
          </cell>
        </row>
        <row r="886">
          <cell r="A886" t="str">
            <v>600096564</v>
          </cell>
          <cell r="B886">
            <v>1</v>
          </cell>
        </row>
        <row r="887">
          <cell r="A887" t="str">
            <v>600096581</v>
          </cell>
          <cell r="B887">
            <v>1</v>
          </cell>
        </row>
        <row r="888">
          <cell r="A888" t="str">
            <v>600096599</v>
          </cell>
          <cell r="B888">
            <v>1</v>
          </cell>
        </row>
        <row r="889">
          <cell r="A889" t="str">
            <v>600096611</v>
          </cell>
          <cell r="B889">
            <v>1</v>
          </cell>
        </row>
        <row r="890">
          <cell r="A890" t="str">
            <v>600097226</v>
          </cell>
          <cell r="B890">
            <v>1</v>
          </cell>
        </row>
        <row r="891">
          <cell r="A891" t="str">
            <v>600097340</v>
          </cell>
          <cell r="B891">
            <v>1</v>
          </cell>
        </row>
        <row r="892">
          <cell r="A892" t="str">
            <v>600097382</v>
          </cell>
          <cell r="B892">
            <v>1</v>
          </cell>
        </row>
        <row r="893">
          <cell r="A893" t="str">
            <v>600097471</v>
          </cell>
          <cell r="B893">
            <v>1</v>
          </cell>
        </row>
        <row r="894">
          <cell r="A894" t="str">
            <v>600097536</v>
          </cell>
          <cell r="B894">
            <v>1</v>
          </cell>
        </row>
        <row r="895">
          <cell r="A895" t="str">
            <v>600097544</v>
          </cell>
          <cell r="B895">
            <v>1</v>
          </cell>
        </row>
        <row r="896">
          <cell r="A896" t="str">
            <v>600097552</v>
          </cell>
          <cell r="B896">
            <v>1</v>
          </cell>
        </row>
        <row r="897">
          <cell r="A897" t="str">
            <v>600097561</v>
          </cell>
          <cell r="B897">
            <v>1</v>
          </cell>
        </row>
        <row r="898">
          <cell r="A898" t="str">
            <v>600097579</v>
          </cell>
          <cell r="B898">
            <v>1</v>
          </cell>
        </row>
        <row r="899">
          <cell r="A899" t="str">
            <v>600097595</v>
          </cell>
          <cell r="B899">
            <v>1</v>
          </cell>
        </row>
        <row r="900">
          <cell r="A900" t="str">
            <v>600097617</v>
          </cell>
          <cell r="B900">
            <v>1</v>
          </cell>
        </row>
        <row r="901">
          <cell r="A901" t="str">
            <v>600097633</v>
          </cell>
          <cell r="B901">
            <v>1</v>
          </cell>
        </row>
        <row r="902">
          <cell r="A902" t="str">
            <v>600097641</v>
          </cell>
          <cell r="B902">
            <v>1</v>
          </cell>
        </row>
        <row r="903">
          <cell r="A903" t="str">
            <v>600098958</v>
          </cell>
          <cell r="B903">
            <v>1</v>
          </cell>
        </row>
        <row r="904">
          <cell r="A904" t="str">
            <v>600099032</v>
          </cell>
          <cell r="B904">
            <v>1</v>
          </cell>
        </row>
        <row r="905">
          <cell r="A905" t="str">
            <v>600099075</v>
          </cell>
          <cell r="B905">
            <v>1</v>
          </cell>
        </row>
        <row r="906">
          <cell r="A906" t="str">
            <v>600099083</v>
          </cell>
          <cell r="B906">
            <v>1</v>
          </cell>
        </row>
        <row r="907">
          <cell r="A907" t="str">
            <v>600099105</v>
          </cell>
          <cell r="B907">
            <v>1</v>
          </cell>
        </row>
        <row r="908">
          <cell r="A908" t="str">
            <v>600099113</v>
          </cell>
          <cell r="B908">
            <v>1</v>
          </cell>
        </row>
        <row r="909">
          <cell r="A909" t="str">
            <v>600099164</v>
          </cell>
          <cell r="B909">
            <v>1</v>
          </cell>
        </row>
        <row r="910">
          <cell r="A910" t="str">
            <v>600099181</v>
          </cell>
          <cell r="B910">
            <v>1</v>
          </cell>
        </row>
        <row r="911">
          <cell r="A911" t="str">
            <v>600099199</v>
          </cell>
          <cell r="B911">
            <v>1</v>
          </cell>
        </row>
        <row r="912">
          <cell r="A912" t="str">
            <v>600099229</v>
          </cell>
          <cell r="B912">
            <v>1</v>
          </cell>
        </row>
        <row r="913">
          <cell r="A913" t="str">
            <v>600099237</v>
          </cell>
          <cell r="B913">
            <v>1</v>
          </cell>
        </row>
        <row r="914">
          <cell r="A914" t="str">
            <v>600099253</v>
          </cell>
          <cell r="B914">
            <v>1</v>
          </cell>
        </row>
        <row r="915">
          <cell r="A915" t="str">
            <v>600099261</v>
          </cell>
          <cell r="B915">
            <v>1</v>
          </cell>
        </row>
        <row r="916">
          <cell r="A916" t="str">
            <v>600099270</v>
          </cell>
          <cell r="B916">
            <v>1</v>
          </cell>
        </row>
        <row r="917">
          <cell r="A917" t="str">
            <v>600099288</v>
          </cell>
          <cell r="B917">
            <v>1</v>
          </cell>
        </row>
        <row r="918">
          <cell r="A918" t="str">
            <v>600099300</v>
          </cell>
          <cell r="B918">
            <v>1</v>
          </cell>
        </row>
        <row r="919">
          <cell r="A919" t="str">
            <v>600099334</v>
          </cell>
          <cell r="B919">
            <v>1</v>
          </cell>
        </row>
        <row r="920">
          <cell r="A920" t="str">
            <v>600099342</v>
          </cell>
          <cell r="B920">
            <v>1</v>
          </cell>
        </row>
        <row r="921">
          <cell r="A921" t="str">
            <v>600099351</v>
          </cell>
          <cell r="B921">
            <v>1</v>
          </cell>
        </row>
        <row r="922">
          <cell r="A922" t="str">
            <v>600099369</v>
          </cell>
          <cell r="B922">
            <v>1</v>
          </cell>
        </row>
        <row r="923">
          <cell r="A923" t="str">
            <v>600099377</v>
          </cell>
          <cell r="B923">
            <v>1</v>
          </cell>
        </row>
        <row r="924">
          <cell r="A924" t="str">
            <v>600099938</v>
          </cell>
          <cell r="B924">
            <v>1</v>
          </cell>
        </row>
        <row r="925">
          <cell r="A925" t="str">
            <v>600100332</v>
          </cell>
          <cell r="B925">
            <v>1</v>
          </cell>
        </row>
        <row r="926">
          <cell r="A926" t="str">
            <v>600100341</v>
          </cell>
          <cell r="B926">
            <v>1</v>
          </cell>
        </row>
        <row r="927">
          <cell r="A927" t="str">
            <v>600100383</v>
          </cell>
          <cell r="B927">
            <v>1</v>
          </cell>
        </row>
        <row r="928">
          <cell r="A928" t="str">
            <v>600100430</v>
          </cell>
          <cell r="B928">
            <v>1</v>
          </cell>
        </row>
        <row r="929">
          <cell r="A929" t="str">
            <v>600100472</v>
          </cell>
          <cell r="B929">
            <v>1</v>
          </cell>
        </row>
        <row r="930">
          <cell r="A930" t="str">
            <v>600100511</v>
          </cell>
          <cell r="B930">
            <v>1</v>
          </cell>
        </row>
        <row r="931">
          <cell r="A931" t="str">
            <v>600100529</v>
          </cell>
          <cell r="B931">
            <v>1</v>
          </cell>
        </row>
        <row r="932">
          <cell r="A932" t="str">
            <v>600100570</v>
          </cell>
          <cell r="B932">
            <v>1</v>
          </cell>
        </row>
        <row r="933">
          <cell r="A933" t="str">
            <v>600100596</v>
          </cell>
          <cell r="B933">
            <v>1</v>
          </cell>
        </row>
        <row r="934">
          <cell r="A934" t="str">
            <v>600100600</v>
          </cell>
          <cell r="B934">
            <v>1</v>
          </cell>
        </row>
        <row r="935">
          <cell r="A935" t="str">
            <v>600100618</v>
          </cell>
          <cell r="B935">
            <v>1</v>
          </cell>
        </row>
        <row r="936">
          <cell r="A936" t="str">
            <v>600100634</v>
          </cell>
          <cell r="B936">
            <v>1</v>
          </cell>
        </row>
        <row r="937">
          <cell r="A937" t="str">
            <v>600100642</v>
          </cell>
          <cell r="B937">
            <v>1</v>
          </cell>
        </row>
        <row r="938">
          <cell r="A938" t="str">
            <v>600100651</v>
          </cell>
          <cell r="B938">
            <v>1</v>
          </cell>
        </row>
        <row r="939">
          <cell r="A939" t="str">
            <v>600100669</v>
          </cell>
          <cell r="B939">
            <v>1</v>
          </cell>
        </row>
        <row r="940">
          <cell r="A940" t="str">
            <v>600100677</v>
          </cell>
          <cell r="B940">
            <v>1</v>
          </cell>
        </row>
        <row r="941">
          <cell r="A941" t="str">
            <v>600100685</v>
          </cell>
          <cell r="B941">
            <v>1</v>
          </cell>
        </row>
        <row r="942">
          <cell r="A942" t="str">
            <v>600100693</v>
          </cell>
          <cell r="B942">
            <v>1</v>
          </cell>
        </row>
        <row r="943">
          <cell r="A943" t="str">
            <v>600100707</v>
          </cell>
          <cell r="B943">
            <v>1</v>
          </cell>
        </row>
        <row r="944">
          <cell r="A944" t="str">
            <v>600100774</v>
          </cell>
          <cell r="B944">
            <v>1</v>
          </cell>
        </row>
        <row r="945">
          <cell r="A945" t="str">
            <v>600100782</v>
          </cell>
          <cell r="B945">
            <v>1</v>
          </cell>
        </row>
        <row r="946">
          <cell r="A946" t="str">
            <v>600100791</v>
          </cell>
          <cell r="B946">
            <v>1</v>
          </cell>
        </row>
        <row r="947">
          <cell r="A947" t="str">
            <v>600100804</v>
          </cell>
          <cell r="B947">
            <v>1</v>
          </cell>
        </row>
        <row r="948">
          <cell r="A948" t="str">
            <v>600100855</v>
          </cell>
          <cell r="B948">
            <v>1</v>
          </cell>
        </row>
        <row r="949">
          <cell r="A949" t="str">
            <v>600100863</v>
          </cell>
          <cell r="B949">
            <v>1</v>
          </cell>
        </row>
        <row r="950">
          <cell r="A950" t="str">
            <v>600100880</v>
          </cell>
          <cell r="B950">
            <v>1</v>
          </cell>
        </row>
        <row r="951">
          <cell r="A951" t="str">
            <v>600100901</v>
          </cell>
          <cell r="B951">
            <v>1</v>
          </cell>
        </row>
        <row r="952">
          <cell r="A952" t="str">
            <v>600101908</v>
          </cell>
          <cell r="B952">
            <v>1</v>
          </cell>
        </row>
        <row r="953">
          <cell r="A953" t="str">
            <v>600101916</v>
          </cell>
          <cell r="B953">
            <v>1</v>
          </cell>
        </row>
        <row r="954">
          <cell r="A954" t="str">
            <v>600101924</v>
          </cell>
          <cell r="B954">
            <v>1</v>
          </cell>
        </row>
        <row r="955">
          <cell r="A955" t="str">
            <v>600101932</v>
          </cell>
          <cell r="B955">
            <v>1</v>
          </cell>
        </row>
        <row r="956">
          <cell r="A956" t="str">
            <v>600101941</v>
          </cell>
          <cell r="B956">
            <v>1</v>
          </cell>
        </row>
        <row r="957">
          <cell r="A957" t="str">
            <v>600101959</v>
          </cell>
          <cell r="B957">
            <v>1</v>
          </cell>
        </row>
        <row r="958">
          <cell r="A958" t="str">
            <v>600101991</v>
          </cell>
          <cell r="B958">
            <v>1</v>
          </cell>
        </row>
        <row r="959">
          <cell r="A959" t="str">
            <v>600102025</v>
          </cell>
          <cell r="B959">
            <v>1</v>
          </cell>
        </row>
        <row r="960">
          <cell r="A960" t="str">
            <v>600102041</v>
          </cell>
          <cell r="B960">
            <v>1</v>
          </cell>
        </row>
        <row r="961">
          <cell r="A961" t="str">
            <v>600102050</v>
          </cell>
          <cell r="B961">
            <v>1</v>
          </cell>
        </row>
        <row r="962">
          <cell r="A962" t="str">
            <v>600102319</v>
          </cell>
          <cell r="B962">
            <v>1</v>
          </cell>
        </row>
        <row r="963">
          <cell r="A963" t="str">
            <v>600102378</v>
          </cell>
          <cell r="B963">
            <v>1</v>
          </cell>
        </row>
        <row r="964">
          <cell r="A964" t="str">
            <v>600102386</v>
          </cell>
          <cell r="B964">
            <v>1</v>
          </cell>
        </row>
        <row r="965">
          <cell r="A965" t="str">
            <v>600102432</v>
          </cell>
          <cell r="B965">
            <v>1</v>
          </cell>
        </row>
        <row r="966">
          <cell r="A966" t="str">
            <v>600102505</v>
          </cell>
          <cell r="B966">
            <v>1</v>
          </cell>
        </row>
        <row r="967">
          <cell r="A967" t="str">
            <v>600104141</v>
          </cell>
          <cell r="B967">
            <v>1</v>
          </cell>
        </row>
        <row r="968">
          <cell r="A968" t="str">
            <v>600104150</v>
          </cell>
          <cell r="B968">
            <v>1</v>
          </cell>
        </row>
        <row r="969">
          <cell r="A969" t="str">
            <v>600104168</v>
          </cell>
          <cell r="B969">
            <v>1</v>
          </cell>
        </row>
        <row r="970">
          <cell r="A970" t="str">
            <v>600104176</v>
          </cell>
          <cell r="B970">
            <v>1</v>
          </cell>
        </row>
        <row r="971">
          <cell r="A971" t="str">
            <v>600104184</v>
          </cell>
          <cell r="B971">
            <v>1</v>
          </cell>
        </row>
        <row r="972">
          <cell r="A972" t="str">
            <v>600104192</v>
          </cell>
          <cell r="B972">
            <v>1</v>
          </cell>
        </row>
        <row r="973">
          <cell r="A973" t="str">
            <v>600104206</v>
          </cell>
          <cell r="B973">
            <v>1</v>
          </cell>
        </row>
        <row r="974">
          <cell r="A974" t="str">
            <v>600104222</v>
          </cell>
          <cell r="B974">
            <v>1</v>
          </cell>
        </row>
        <row r="975">
          <cell r="A975" t="str">
            <v>600104231</v>
          </cell>
          <cell r="B975">
            <v>1</v>
          </cell>
        </row>
        <row r="976">
          <cell r="A976" t="str">
            <v>600104249</v>
          </cell>
          <cell r="B976">
            <v>1</v>
          </cell>
        </row>
        <row r="977">
          <cell r="A977" t="str">
            <v>600104273</v>
          </cell>
          <cell r="B977">
            <v>1</v>
          </cell>
        </row>
        <row r="978">
          <cell r="A978" t="str">
            <v>600104281</v>
          </cell>
          <cell r="B978">
            <v>1</v>
          </cell>
        </row>
        <row r="979">
          <cell r="A979" t="str">
            <v>600104290</v>
          </cell>
          <cell r="B979">
            <v>1</v>
          </cell>
        </row>
        <row r="980">
          <cell r="A980" t="str">
            <v>600104362</v>
          </cell>
          <cell r="B980">
            <v>1</v>
          </cell>
        </row>
        <row r="981">
          <cell r="A981" t="str">
            <v>600104419</v>
          </cell>
          <cell r="B981">
            <v>1</v>
          </cell>
        </row>
        <row r="982">
          <cell r="A982" t="str">
            <v>600104486</v>
          </cell>
          <cell r="B982">
            <v>1</v>
          </cell>
        </row>
        <row r="983">
          <cell r="A983" t="str">
            <v>600104605</v>
          </cell>
          <cell r="B983">
            <v>1</v>
          </cell>
        </row>
        <row r="984">
          <cell r="A984" t="str">
            <v>600104621</v>
          </cell>
          <cell r="B984">
            <v>1</v>
          </cell>
        </row>
        <row r="985">
          <cell r="A985" t="str">
            <v>600104648</v>
          </cell>
          <cell r="B985">
            <v>1</v>
          </cell>
        </row>
        <row r="986">
          <cell r="A986" t="str">
            <v>600104664</v>
          </cell>
          <cell r="B986">
            <v>1</v>
          </cell>
        </row>
        <row r="987">
          <cell r="A987" t="str">
            <v>600104681</v>
          </cell>
          <cell r="B987">
            <v>1</v>
          </cell>
        </row>
        <row r="988">
          <cell r="A988" t="str">
            <v>600104699</v>
          </cell>
          <cell r="B988">
            <v>1</v>
          </cell>
        </row>
        <row r="989">
          <cell r="A989" t="str">
            <v>600104702</v>
          </cell>
          <cell r="B989">
            <v>1</v>
          </cell>
        </row>
        <row r="990">
          <cell r="A990" t="str">
            <v>600104711</v>
          </cell>
          <cell r="B990">
            <v>1</v>
          </cell>
        </row>
        <row r="991">
          <cell r="A991" t="str">
            <v>600104737</v>
          </cell>
          <cell r="B991">
            <v>1</v>
          </cell>
        </row>
        <row r="992">
          <cell r="A992" t="str">
            <v>600104745</v>
          </cell>
          <cell r="B992">
            <v>1</v>
          </cell>
        </row>
        <row r="993">
          <cell r="A993" t="str">
            <v>600104761</v>
          </cell>
          <cell r="B993">
            <v>1</v>
          </cell>
        </row>
        <row r="994">
          <cell r="A994" t="str">
            <v>600104770</v>
          </cell>
          <cell r="B994">
            <v>1</v>
          </cell>
        </row>
        <row r="995">
          <cell r="A995" t="str">
            <v>600104788</v>
          </cell>
          <cell r="B995">
            <v>1</v>
          </cell>
        </row>
        <row r="996">
          <cell r="A996" t="str">
            <v>600104800</v>
          </cell>
          <cell r="B996">
            <v>1</v>
          </cell>
        </row>
        <row r="997">
          <cell r="A997" t="str">
            <v>600104842</v>
          </cell>
          <cell r="B997">
            <v>1</v>
          </cell>
        </row>
        <row r="998">
          <cell r="A998" t="str">
            <v>600104893</v>
          </cell>
          <cell r="B998">
            <v>1</v>
          </cell>
        </row>
        <row r="999">
          <cell r="A999" t="str">
            <v>600105938</v>
          </cell>
          <cell r="B999">
            <v>1</v>
          </cell>
        </row>
        <row r="1000">
          <cell r="A1000" t="str">
            <v>600105946</v>
          </cell>
          <cell r="B1000">
            <v>1</v>
          </cell>
        </row>
        <row r="1001">
          <cell r="A1001" t="str">
            <v>600105954</v>
          </cell>
          <cell r="B1001">
            <v>1</v>
          </cell>
        </row>
        <row r="1002">
          <cell r="A1002" t="str">
            <v>600106012</v>
          </cell>
          <cell r="B1002">
            <v>1</v>
          </cell>
        </row>
        <row r="1003">
          <cell r="A1003" t="str">
            <v>600106055</v>
          </cell>
          <cell r="B1003">
            <v>1</v>
          </cell>
        </row>
        <row r="1004">
          <cell r="A1004" t="str">
            <v>600106063</v>
          </cell>
          <cell r="B1004">
            <v>1</v>
          </cell>
        </row>
        <row r="1005">
          <cell r="A1005" t="str">
            <v>600106110</v>
          </cell>
          <cell r="B1005">
            <v>1</v>
          </cell>
        </row>
        <row r="1006">
          <cell r="A1006" t="str">
            <v>600106187</v>
          </cell>
          <cell r="B1006">
            <v>1</v>
          </cell>
        </row>
        <row r="1007">
          <cell r="A1007" t="str">
            <v>600106195</v>
          </cell>
          <cell r="B1007">
            <v>1</v>
          </cell>
        </row>
        <row r="1008">
          <cell r="A1008" t="str">
            <v>600106209</v>
          </cell>
          <cell r="B1008">
            <v>1</v>
          </cell>
        </row>
        <row r="1009">
          <cell r="A1009" t="str">
            <v>600106217</v>
          </cell>
          <cell r="B1009">
            <v>1</v>
          </cell>
        </row>
        <row r="1010">
          <cell r="A1010" t="str">
            <v>600106268</v>
          </cell>
          <cell r="B1010">
            <v>1</v>
          </cell>
        </row>
        <row r="1011">
          <cell r="A1011" t="str">
            <v>600106284</v>
          </cell>
          <cell r="B1011">
            <v>1</v>
          </cell>
        </row>
        <row r="1012">
          <cell r="A1012" t="str">
            <v>600106322</v>
          </cell>
          <cell r="B1012">
            <v>1</v>
          </cell>
        </row>
        <row r="1013">
          <cell r="A1013" t="str">
            <v>600106331</v>
          </cell>
          <cell r="B1013">
            <v>1</v>
          </cell>
        </row>
        <row r="1014">
          <cell r="A1014" t="str">
            <v>600106349</v>
          </cell>
          <cell r="B1014">
            <v>1</v>
          </cell>
        </row>
        <row r="1015">
          <cell r="A1015" t="str">
            <v>600106357</v>
          </cell>
          <cell r="B1015">
            <v>1</v>
          </cell>
        </row>
        <row r="1016">
          <cell r="A1016" t="str">
            <v>600106365</v>
          </cell>
          <cell r="B1016">
            <v>1</v>
          </cell>
        </row>
        <row r="1017">
          <cell r="A1017" t="str">
            <v>600106381</v>
          </cell>
          <cell r="B1017">
            <v>1</v>
          </cell>
        </row>
        <row r="1018">
          <cell r="A1018" t="str">
            <v>600106411</v>
          </cell>
          <cell r="B1018">
            <v>1</v>
          </cell>
        </row>
        <row r="1019">
          <cell r="A1019" t="str">
            <v>600106438</v>
          </cell>
          <cell r="B1019">
            <v>1</v>
          </cell>
        </row>
        <row r="1020">
          <cell r="A1020" t="str">
            <v>600106446</v>
          </cell>
          <cell r="B1020">
            <v>1</v>
          </cell>
        </row>
        <row r="1021">
          <cell r="A1021" t="str">
            <v>600107965</v>
          </cell>
          <cell r="B1021">
            <v>1</v>
          </cell>
        </row>
        <row r="1022">
          <cell r="A1022" t="str">
            <v>600107981</v>
          </cell>
          <cell r="B1022">
            <v>1</v>
          </cell>
        </row>
        <row r="1023">
          <cell r="A1023" t="str">
            <v>600107990</v>
          </cell>
          <cell r="B1023">
            <v>1</v>
          </cell>
        </row>
        <row r="1024">
          <cell r="A1024" t="str">
            <v>600108007</v>
          </cell>
          <cell r="B1024">
            <v>1</v>
          </cell>
        </row>
        <row r="1025">
          <cell r="A1025" t="str">
            <v>600108015</v>
          </cell>
          <cell r="B1025">
            <v>1</v>
          </cell>
        </row>
        <row r="1026">
          <cell r="A1026" t="str">
            <v>600108023</v>
          </cell>
          <cell r="B1026">
            <v>1</v>
          </cell>
        </row>
        <row r="1027">
          <cell r="A1027" t="str">
            <v>600108031</v>
          </cell>
          <cell r="B1027">
            <v>1</v>
          </cell>
        </row>
        <row r="1028">
          <cell r="A1028" t="str">
            <v>600108058</v>
          </cell>
          <cell r="B1028">
            <v>1</v>
          </cell>
        </row>
        <row r="1029">
          <cell r="A1029" t="str">
            <v>600108066</v>
          </cell>
          <cell r="B1029">
            <v>1</v>
          </cell>
        </row>
        <row r="1030">
          <cell r="A1030" t="str">
            <v>600108082</v>
          </cell>
          <cell r="B1030">
            <v>1</v>
          </cell>
        </row>
        <row r="1031">
          <cell r="A1031" t="str">
            <v>600108091</v>
          </cell>
          <cell r="B1031">
            <v>1</v>
          </cell>
        </row>
        <row r="1032">
          <cell r="A1032" t="str">
            <v>600108104</v>
          </cell>
          <cell r="B1032">
            <v>1</v>
          </cell>
        </row>
        <row r="1033">
          <cell r="A1033" t="str">
            <v>600108139</v>
          </cell>
          <cell r="B1033">
            <v>1</v>
          </cell>
        </row>
        <row r="1034">
          <cell r="A1034" t="str">
            <v>600108147</v>
          </cell>
          <cell r="B1034">
            <v>1</v>
          </cell>
        </row>
        <row r="1035">
          <cell r="A1035" t="str">
            <v>600108155</v>
          </cell>
          <cell r="B1035">
            <v>1</v>
          </cell>
        </row>
        <row r="1036">
          <cell r="A1036" t="str">
            <v>600108163</v>
          </cell>
          <cell r="B1036">
            <v>1</v>
          </cell>
        </row>
        <row r="1037">
          <cell r="A1037" t="str">
            <v>600108171</v>
          </cell>
          <cell r="B1037">
            <v>1</v>
          </cell>
        </row>
        <row r="1038">
          <cell r="A1038" t="str">
            <v>600108180</v>
          </cell>
          <cell r="B1038">
            <v>1</v>
          </cell>
        </row>
        <row r="1039">
          <cell r="A1039" t="str">
            <v>600108198</v>
          </cell>
          <cell r="B1039">
            <v>1</v>
          </cell>
        </row>
        <row r="1040">
          <cell r="A1040" t="str">
            <v>600108210</v>
          </cell>
          <cell r="B1040">
            <v>1</v>
          </cell>
        </row>
        <row r="1041">
          <cell r="A1041" t="str">
            <v>600108228</v>
          </cell>
          <cell r="B1041">
            <v>1</v>
          </cell>
        </row>
        <row r="1042">
          <cell r="A1042" t="str">
            <v>600108244</v>
          </cell>
          <cell r="B1042">
            <v>1</v>
          </cell>
        </row>
        <row r="1043">
          <cell r="A1043" t="str">
            <v>600108252</v>
          </cell>
          <cell r="B1043">
            <v>1</v>
          </cell>
        </row>
        <row r="1044">
          <cell r="A1044" t="str">
            <v>600108279</v>
          </cell>
          <cell r="B1044">
            <v>1</v>
          </cell>
        </row>
        <row r="1045">
          <cell r="A1045" t="str">
            <v>600108295</v>
          </cell>
          <cell r="B1045">
            <v>1</v>
          </cell>
        </row>
        <row r="1046">
          <cell r="A1046" t="str">
            <v>600108309</v>
          </cell>
          <cell r="B1046">
            <v>1</v>
          </cell>
        </row>
        <row r="1047">
          <cell r="A1047" t="str">
            <v>600108333</v>
          </cell>
          <cell r="B1047">
            <v>1</v>
          </cell>
        </row>
        <row r="1048">
          <cell r="A1048" t="str">
            <v>600108341</v>
          </cell>
          <cell r="B1048">
            <v>1</v>
          </cell>
        </row>
        <row r="1049">
          <cell r="A1049" t="str">
            <v>600108350</v>
          </cell>
          <cell r="B1049">
            <v>1</v>
          </cell>
        </row>
        <row r="1050">
          <cell r="A1050" t="str">
            <v>600108368</v>
          </cell>
          <cell r="B1050">
            <v>1</v>
          </cell>
        </row>
        <row r="1051">
          <cell r="A1051" t="str">
            <v>600108376</v>
          </cell>
          <cell r="B1051">
            <v>1</v>
          </cell>
        </row>
        <row r="1052">
          <cell r="A1052" t="str">
            <v>600108431</v>
          </cell>
          <cell r="B1052">
            <v>1</v>
          </cell>
        </row>
        <row r="1053">
          <cell r="A1053" t="str">
            <v>600108449</v>
          </cell>
          <cell r="B1053">
            <v>1</v>
          </cell>
        </row>
        <row r="1054">
          <cell r="A1054" t="str">
            <v>600108465</v>
          </cell>
          <cell r="B1054">
            <v>1</v>
          </cell>
        </row>
        <row r="1055">
          <cell r="A1055" t="str">
            <v>600108473</v>
          </cell>
          <cell r="B1055">
            <v>1</v>
          </cell>
        </row>
        <row r="1056">
          <cell r="A1056" t="str">
            <v>600108490</v>
          </cell>
          <cell r="B1056">
            <v>1</v>
          </cell>
        </row>
        <row r="1057">
          <cell r="A1057" t="str">
            <v>600108538</v>
          </cell>
          <cell r="B1057">
            <v>1</v>
          </cell>
        </row>
        <row r="1058">
          <cell r="A1058" t="str">
            <v>600108546</v>
          </cell>
          <cell r="B1058">
            <v>1</v>
          </cell>
        </row>
        <row r="1059">
          <cell r="A1059" t="str">
            <v>600108562</v>
          </cell>
          <cell r="B1059">
            <v>1</v>
          </cell>
        </row>
        <row r="1060">
          <cell r="A1060" t="str">
            <v>600108571</v>
          </cell>
          <cell r="B1060">
            <v>1</v>
          </cell>
        </row>
        <row r="1061">
          <cell r="A1061" t="str">
            <v>600108589</v>
          </cell>
          <cell r="B1061">
            <v>1</v>
          </cell>
        </row>
        <row r="1062">
          <cell r="A1062" t="str">
            <v>600108597</v>
          </cell>
          <cell r="B1062">
            <v>1</v>
          </cell>
        </row>
        <row r="1063">
          <cell r="A1063" t="str">
            <v>600108635</v>
          </cell>
          <cell r="B1063">
            <v>1</v>
          </cell>
        </row>
        <row r="1064">
          <cell r="A1064" t="str">
            <v>600110494</v>
          </cell>
          <cell r="B1064">
            <v>1</v>
          </cell>
        </row>
        <row r="1065">
          <cell r="A1065" t="str">
            <v>600110516</v>
          </cell>
          <cell r="B1065">
            <v>1</v>
          </cell>
        </row>
        <row r="1066">
          <cell r="A1066" t="str">
            <v>600110524</v>
          </cell>
          <cell r="B1066">
            <v>1</v>
          </cell>
        </row>
        <row r="1067">
          <cell r="A1067" t="str">
            <v>600110532</v>
          </cell>
          <cell r="B1067">
            <v>1</v>
          </cell>
        </row>
        <row r="1068">
          <cell r="A1068" t="str">
            <v>600110541</v>
          </cell>
          <cell r="B1068">
            <v>1</v>
          </cell>
        </row>
        <row r="1069">
          <cell r="A1069" t="str">
            <v>600110559</v>
          </cell>
          <cell r="B1069">
            <v>1</v>
          </cell>
        </row>
        <row r="1070">
          <cell r="A1070" t="str">
            <v>600110583</v>
          </cell>
          <cell r="B1070">
            <v>1</v>
          </cell>
        </row>
        <row r="1071">
          <cell r="A1071" t="str">
            <v>600110621</v>
          </cell>
          <cell r="B1071">
            <v>1</v>
          </cell>
        </row>
        <row r="1072">
          <cell r="A1072" t="str">
            <v>600110702</v>
          </cell>
          <cell r="B1072">
            <v>1</v>
          </cell>
        </row>
        <row r="1073">
          <cell r="A1073" t="str">
            <v>600110737</v>
          </cell>
          <cell r="B1073">
            <v>1</v>
          </cell>
        </row>
        <row r="1074">
          <cell r="A1074" t="str">
            <v>600110770</v>
          </cell>
          <cell r="B1074">
            <v>1</v>
          </cell>
        </row>
        <row r="1075">
          <cell r="A1075" t="str">
            <v>600110877</v>
          </cell>
          <cell r="B1075">
            <v>1</v>
          </cell>
        </row>
        <row r="1076">
          <cell r="A1076" t="str">
            <v>600110885</v>
          </cell>
          <cell r="B1076">
            <v>1</v>
          </cell>
        </row>
        <row r="1077">
          <cell r="A1077" t="str">
            <v>600110907</v>
          </cell>
          <cell r="B1077">
            <v>1</v>
          </cell>
        </row>
        <row r="1078">
          <cell r="A1078" t="str">
            <v>600110966</v>
          </cell>
          <cell r="B1078">
            <v>1</v>
          </cell>
        </row>
        <row r="1079">
          <cell r="A1079" t="str">
            <v>600110974</v>
          </cell>
          <cell r="B1079">
            <v>1</v>
          </cell>
        </row>
        <row r="1080">
          <cell r="A1080" t="str">
            <v>600110982</v>
          </cell>
          <cell r="B1080">
            <v>1</v>
          </cell>
        </row>
        <row r="1081">
          <cell r="A1081" t="str">
            <v>600111024</v>
          </cell>
          <cell r="B1081">
            <v>1</v>
          </cell>
        </row>
        <row r="1082">
          <cell r="A1082" t="str">
            <v>600111041</v>
          </cell>
          <cell r="B1082">
            <v>1</v>
          </cell>
        </row>
        <row r="1083">
          <cell r="A1083" t="str">
            <v>600111059</v>
          </cell>
          <cell r="B1083">
            <v>1</v>
          </cell>
        </row>
        <row r="1084">
          <cell r="A1084" t="str">
            <v>600111067</v>
          </cell>
          <cell r="B1084">
            <v>1</v>
          </cell>
        </row>
        <row r="1085">
          <cell r="A1085" t="str">
            <v>600111075</v>
          </cell>
          <cell r="B1085">
            <v>1</v>
          </cell>
        </row>
        <row r="1086">
          <cell r="A1086" t="str">
            <v>600111083</v>
          </cell>
          <cell r="B1086">
            <v>1</v>
          </cell>
        </row>
        <row r="1087">
          <cell r="A1087" t="str">
            <v>600111105</v>
          </cell>
          <cell r="B1087">
            <v>1</v>
          </cell>
        </row>
        <row r="1088">
          <cell r="A1088" t="str">
            <v>600111121</v>
          </cell>
          <cell r="B1088">
            <v>1</v>
          </cell>
        </row>
        <row r="1089">
          <cell r="A1089" t="str">
            <v>600111130</v>
          </cell>
          <cell r="B1089">
            <v>1</v>
          </cell>
        </row>
        <row r="1090">
          <cell r="A1090" t="str">
            <v>600111148</v>
          </cell>
          <cell r="B1090">
            <v>1</v>
          </cell>
        </row>
        <row r="1091">
          <cell r="A1091" t="str">
            <v>600111164</v>
          </cell>
          <cell r="B1091">
            <v>1</v>
          </cell>
        </row>
        <row r="1092">
          <cell r="A1092" t="str">
            <v>600111181</v>
          </cell>
          <cell r="B1092">
            <v>1</v>
          </cell>
        </row>
        <row r="1093">
          <cell r="A1093" t="str">
            <v>600111199</v>
          </cell>
          <cell r="B1093">
            <v>1</v>
          </cell>
        </row>
        <row r="1094">
          <cell r="A1094" t="str">
            <v>600111288</v>
          </cell>
          <cell r="B1094">
            <v>1</v>
          </cell>
        </row>
        <row r="1095">
          <cell r="A1095" t="str">
            <v>600111300</v>
          </cell>
          <cell r="B1095">
            <v>1</v>
          </cell>
        </row>
        <row r="1096">
          <cell r="A1096" t="str">
            <v>600111334</v>
          </cell>
          <cell r="B1096">
            <v>1</v>
          </cell>
        </row>
        <row r="1097">
          <cell r="A1097" t="str">
            <v>600112161</v>
          </cell>
          <cell r="B1097">
            <v>1</v>
          </cell>
        </row>
        <row r="1098">
          <cell r="A1098" t="str">
            <v>600112179</v>
          </cell>
          <cell r="B1098">
            <v>1</v>
          </cell>
        </row>
        <row r="1099">
          <cell r="A1099" t="str">
            <v>600112195</v>
          </cell>
          <cell r="B1099">
            <v>1</v>
          </cell>
        </row>
        <row r="1100">
          <cell r="A1100" t="str">
            <v>600112217</v>
          </cell>
          <cell r="B1100">
            <v>1</v>
          </cell>
        </row>
        <row r="1101">
          <cell r="A1101" t="str">
            <v>600112225</v>
          </cell>
          <cell r="B1101">
            <v>1</v>
          </cell>
        </row>
        <row r="1102">
          <cell r="A1102" t="str">
            <v>600112268</v>
          </cell>
          <cell r="B1102">
            <v>1</v>
          </cell>
        </row>
        <row r="1103">
          <cell r="A1103" t="str">
            <v>600112276</v>
          </cell>
          <cell r="B1103">
            <v>1</v>
          </cell>
        </row>
        <row r="1104">
          <cell r="A1104" t="str">
            <v>600112284</v>
          </cell>
          <cell r="B1104">
            <v>1</v>
          </cell>
        </row>
        <row r="1105">
          <cell r="A1105" t="str">
            <v>600112306</v>
          </cell>
          <cell r="B1105">
            <v>1</v>
          </cell>
        </row>
        <row r="1106">
          <cell r="A1106" t="str">
            <v>600112349</v>
          </cell>
          <cell r="B1106">
            <v>1</v>
          </cell>
        </row>
        <row r="1107">
          <cell r="A1107" t="str">
            <v>600112365</v>
          </cell>
          <cell r="B1107">
            <v>1</v>
          </cell>
        </row>
        <row r="1108">
          <cell r="A1108" t="str">
            <v>600112373</v>
          </cell>
          <cell r="B1108">
            <v>1</v>
          </cell>
        </row>
        <row r="1109">
          <cell r="A1109" t="str">
            <v>600112381</v>
          </cell>
          <cell r="B1109">
            <v>1</v>
          </cell>
        </row>
        <row r="1110">
          <cell r="A1110" t="str">
            <v>600112390</v>
          </cell>
          <cell r="B1110">
            <v>1</v>
          </cell>
        </row>
        <row r="1111">
          <cell r="A1111" t="str">
            <v>600112403</v>
          </cell>
          <cell r="B1111">
            <v>1</v>
          </cell>
        </row>
        <row r="1112">
          <cell r="A1112" t="str">
            <v>600112411</v>
          </cell>
          <cell r="B1112">
            <v>1</v>
          </cell>
        </row>
        <row r="1113">
          <cell r="A1113" t="str">
            <v>600112420</v>
          </cell>
          <cell r="B1113">
            <v>1</v>
          </cell>
        </row>
        <row r="1114">
          <cell r="A1114" t="str">
            <v>600112438</v>
          </cell>
          <cell r="B1114">
            <v>1</v>
          </cell>
        </row>
        <row r="1115">
          <cell r="A1115" t="str">
            <v>600112446</v>
          </cell>
          <cell r="B1115">
            <v>1</v>
          </cell>
        </row>
        <row r="1116">
          <cell r="A1116" t="str">
            <v>600112462</v>
          </cell>
          <cell r="B1116">
            <v>1</v>
          </cell>
        </row>
        <row r="1117">
          <cell r="A1117" t="str">
            <v>600112501</v>
          </cell>
          <cell r="B1117">
            <v>1</v>
          </cell>
        </row>
        <row r="1118">
          <cell r="A1118" t="str">
            <v>600112519</v>
          </cell>
          <cell r="B1118">
            <v>1</v>
          </cell>
        </row>
        <row r="1119">
          <cell r="A1119" t="str">
            <v>600112527</v>
          </cell>
          <cell r="B1119">
            <v>1</v>
          </cell>
        </row>
        <row r="1120">
          <cell r="A1120" t="str">
            <v>600112535</v>
          </cell>
          <cell r="B1120">
            <v>1</v>
          </cell>
        </row>
        <row r="1121">
          <cell r="A1121" t="str">
            <v>600112578</v>
          </cell>
          <cell r="B1121">
            <v>1</v>
          </cell>
        </row>
        <row r="1122">
          <cell r="A1122" t="str">
            <v>600112659</v>
          </cell>
          <cell r="B1122">
            <v>1</v>
          </cell>
        </row>
        <row r="1123">
          <cell r="A1123" t="str">
            <v>600112667</v>
          </cell>
          <cell r="B1123">
            <v>1</v>
          </cell>
        </row>
        <row r="1124">
          <cell r="A1124" t="str">
            <v>600113914</v>
          </cell>
          <cell r="B1124">
            <v>1</v>
          </cell>
        </row>
        <row r="1125">
          <cell r="A1125" t="str">
            <v>600113957</v>
          </cell>
          <cell r="B1125">
            <v>1</v>
          </cell>
        </row>
        <row r="1126">
          <cell r="A1126" t="str">
            <v>600113965</v>
          </cell>
          <cell r="B1126">
            <v>1</v>
          </cell>
        </row>
        <row r="1127">
          <cell r="A1127" t="str">
            <v>600113990</v>
          </cell>
          <cell r="B1127">
            <v>1</v>
          </cell>
        </row>
        <row r="1128">
          <cell r="A1128" t="str">
            <v>600114007</v>
          </cell>
          <cell r="B1128">
            <v>1</v>
          </cell>
        </row>
        <row r="1129">
          <cell r="A1129" t="str">
            <v>600114015</v>
          </cell>
          <cell r="B1129">
            <v>1</v>
          </cell>
        </row>
        <row r="1130">
          <cell r="A1130" t="str">
            <v>600114031</v>
          </cell>
          <cell r="B1130">
            <v>1</v>
          </cell>
        </row>
        <row r="1131">
          <cell r="A1131" t="str">
            <v>600114040</v>
          </cell>
          <cell r="B1131">
            <v>1</v>
          </cell>
        </row>
        <row r="1132">
          <cell r="A1132" t="str">
            <v>600114066</v>
          </cell>
          <cell r="B1132">
            <v>1</v>
          </cell>
        </row>
        <row r="1133">
          <cell r="A1133" t="str">
            <v>600114082</v>
          </cell>
          <cell r="B1133">
            <v>1</v>
          </cell>
        </row>
        <row r="1134">
          <cell r="A1134" t="str">
            <v>600114091</v>
          </cell>
          <cell r="B1134">
            <v>1</v>
          </cell>
        </row>
        <row r="1135">
          <cell r="A1135" t="str">
            <v>600114112</v>
          </cell>
          <cell r="B1135">
            <v>1</v>
          </cell>
        </row>
        <row r="1136">
          <cell r="A1136" t="str">
            <v>600114121</v>
          </cell>
          <cell r="B1136">
            <v>1</v>
          </cell>
        </row>
        <row r="1137">
          <cell r="A1137" t="str">
            <v>600114155</v>
          </cell>
          <cell r="B1137">
            <v>1</v>
          </cell>
        </row>
        <row r="1138">
          <cell r="A1138" t="str">
            <v>600114171</v>
          </cell>
          <cell r="B1138">
            <v>1</v>
          </cell>
        </row>
        <row r="1139">
          <cell r="A1139" t="str">
            <v>600114198</v>
          </cell>
          <cell r="B1139">
            <v>1</v>
          </cell>
        </row>
        <row r="1140">
          <cell r="A1140" t="str">
            <v>600114201</v>
          </cell>
          <cell r="B1140">
            <v>1</v>
          </cell>
        </row>
        <row r="1141">
          <cell r="A1141" t="str">
            <v>600114210</v>
          </cell>
          <cell r="B1141">
            <v>1</v>
          </cell>
        </row>
        <row r="1142">
          <cell r="A1142" t="str">
            <v>600114228</v>
          </cell>
          <cell r="B1142">
            <v>1</v>
          </cell>
        </row>
        <row r="1143">
          <cell r="A1143" t="str">
            <v>600114252</v>
          </cell>
          <cell r="B1143">
            <v>1</v>
          </cell>
        </row>
        <row r="1144">
          <cell r="A1144" t="str">
            <v>600114261</v>
          </cell>
          <cell r="B1144">
            <v>1</v>
          </cell>
        </row>
        <row r="1145">
          <cell r="A1145" t="str">
            <v>600114279</v>
          </cell>
          <cell r="B1145">
            <v>1</v>
          </cell>
        </row>
        <row r="1146">
          <cell r="A1146" t="str">
            <v>600114295</v>
          </cell>
          <cell r="B1146">
            <v>1</v>
          </cell>
        </row>
        <row r="1147">
          <cell r="A1147" t="str">
            <v>600114309</v>
          </cell>
          <cell r="B1147">
            <v>1</v>
          </cell>
        </row>
        <row r="1148">
          <cell r="A1148" t="str">
            <v>600114350</v>
          </cell>
          <cell r="B1148">
            <v>1</v>
          </cell>
        </row>
        <row r="1149">
          <cell r="A1149" t="str">
            <v>600114392</v>
          </cell>
          <cell r="B1149">
            <v>1</v>
          </cell>
        </row>
        <row r="1150">
          <cell r="A1150" t="str">
            <v>600114414</v>
          </cell>
          <cell r="B1150">
            <v>1</v>
          </cell>
        </row>
        <row r="1151">
          <cell r="A1151" t="str">
            <v>600114431</v>
          </cell>
          <cell r="B1151">
            <v>1</v>
          </cell>
        </row>
        <row r="1152">
          <cell r="A1152" t="str">
            <v>600114457</v>
          </cell>
          <cell r="B1152">
            <v>1</v>
          </cell>
        </row>
        <row r="1153">
          <cell r="A1153" t="str">
            <v>600114465</v>
          </cell>
          <cell r="B1153">
            <v>1</v>
          </cell>
        </row>
        <row r="1154">
          <cell r="A1154" t="str">
            <v>600114473</v>
          </cell>
          <cell r="B1154">
            <v>1</v>
          </cell>
        </row>
        <row r="1155">
          <cell r="A1155" t="str">
            <v>600114481</v>
          </cell>
          <cell r="B1155">
            <v>1</v>
          </cell>
        </row>
        <row r="1156">
          <cell r="A1156" t="str">
            <v>600114490</v>
          </cell>
          <cell r="B1156">
            <v>1</v>
          </cell>
        </row>
        <row r="1157">
          <cell r="A1157" t="str">
            <v>600114511</v>
          </cell>
          <cell r="B1157">
            <v>1</v>
          </cell>
        </row>
        <row r="1158">
          <cell r="A1158" t="str">
            <v>600114538</v>
          </cell>
          <cell r="B1158">
            <v>1</v>
          </cell>
        </row>
        <row r="1159">
          <cell r="A1159" t="str">
            <v>600115500</v>
          </cell>
          <cell r="B1159">
            <v>1</v>
          </cell>
        </row>
        <row r="1160">
          <cell r="A1160" t="str">
            <v>600115518</v>
          </cell>
          <cell r="B1160">
            <v>1</v>
          </cell>
        </row>
        <row r="1161">
          <cell r="A1161" t="str">
            <v>600115569</v>
          </cell>
          <cell r="B1161">
            <v>1</v>
          </cell>
        </row>
        <row r="1162">
          <cell r="A1162" t="str">
            <v>600115585</v>
          </cell>
          <cell r="B1162">
            <v>1</v>
          </cell>
        </row>
        <row r="1163">
          <cell r="A1163" t="str">
            <v>600115623</v>
          </cell>
          <cell r="B1163">
            <v>1</v>
          </cell>
        </row>
        <row r="1164">
          <cell r="A1164" t="str">
            <v>600115631</v>
          </cell>
          <cell r="B1164">
            <v>1</v>
          </cell>
        </row>
        <row r="1165">
          <cell r="A1165" t="str">
            <v>600115640</v>
          </cell>
          <cell r="B1165">
            <v>1</v>
          </cell>
        </row>
        <row r="1166">
          <cell r="A1166" t="str">
            <v>600115658</v>
          </cell>
          <cell r="B1166">
            <v>1</v>
          </cell>
        </row>
        <row r="1167">
          <cell r="A1167" t="str">
            <v>600115828</v>
          </cell>
          <cell r="B1167">
            <v>1</v>
          </cell>
        </row>
        <row r="1168">
          <cell r="A1168" t="str">
            <v>600115879</v>
          </cell>
          <cell r="B1168">
            <v>1</v>
          </cell>
        </row>
        <row r="1169">
          <cell r="A1169" t="str">
            <v>600115895</v>
          </cell>
          <cell r="B1169">
            <v>1</v>
          </cell>
        </row>
        <row r="1170">
          <cell r="A1170" t="str">
            <v>600115925</v>
          </cell>
          <cell r="B1170">
            <v>1</v>
          </cell>
        </row>
        <row r="1171">
          <cell r="A1171" t="str">
            <v>600116018</v>
          </cell>
          <cell r="B1171">
            <v>1</v>
          </cell>
        </row>
        <row r="1172">
          <cell r="A1172" t="str">
            <v>600116026</v>
          </cell>
          <cell r="B1172">
            <v>1</v>
          </cell>
        </row>
        <row r="1173">
          <cell r="A1173" t="str">
            <v>600116042</v>
          </cell>
          <cell r="B1173">
            <v>1</v>
          </cell>
        </row>
        <row r="1174">
          <cell r="A1174" t="str">
            <v>600116051</v>
          </cell>
          <cell r="B1174">
            <v>1</v>
          </cell>
        </row>
        <row r="1175">
          <cell r="A1175" t="str">
            <v>600116077</v>
          </cell>
          <cell r="B1175">
            <v>1</v>
          </cell>
        </row>
        <row r="1176">
          <cell r="A1176" t="str">
            <v>600116085</v>
          </cell>
          <cell r="B1176">
            <v>1</v>
          </cell>
        </row>
        <row r="1177">
          <cell r="A1177" t="str">
            <v>600116981</v>
          </cell>
          <cell r="B1177">
            <v>1</v>
          </cell>
        </row>
        <row r="1178">
          <cell r="A1178" t="str">
            <v>600117120</v>
          </cell>
          <cell r="B1178">
            <v>1</v>
          </cell>
        </row>
        <row r="1179">
          <cell r="A1179" t="str">
            <v>600117197</v>
          </cell>
          <cell r="B1179">
            <v>1</v>
          </cell>
        </row>
        <row r="1180">
          <cell r="A1180" t="str">
            <v>600117201</v>
          </cell>
          <cell r="B1180">
            <v>1</v>
          </cell>
        </row>
        <row r="1181">
          <cell r="A1181" t="str">
            <v>600117219</v>
          </cell>
          <cell r="B1181">
            <v>1</v>
          </cell>
        </row>
        <row r="1182">
          <cell r="A1182" t="str">
            <v>600117243</v>
          </cell>
          <cell r="B1182">
            <v>1</v>
          </cell>
        </row>
        <row r="1183">
          <cell r="A1183" t="str">
            <v>600117308</v>
          </cell>
          <cell r="B1183">
            <v>1</v>
          </cell>
        </row>
        <row r="1184">
          <cell r="A1184" t="str">
            <v>600117324</v>
          </cell>
          <cell r="B1184">
            <v>1</v>
          </cell>
        </row>
        <row r="1185">
          <cell r="A1185" t="str">
            <v>600117332</v>
          </cell>
          <cell r="B1185">
            <v>1</v>
          </cell>
        </row>
        <row r="1186">
          <cell r="A1186" t="str">
            <v>600118304</v>
          </cell>
          <cell r="B1186">
            <v>1</v>
          </cell>
        </row>
        <row r="1187">
          <cell r="A1187" t="str">
            <v>600118363</v>
          </cell>
          <cell r="B1187">
            <v>1</v>
          </cell>
        </row>
        <row r="1188">
          <cell r="A1188" t="str">
            <v>600118380</v>
          </cell>
          <cell r="B1188">
            <v>1</v>
          </cell>
        </row>
        <row r="1189">
          <cell r="A1189" t="str">
            <v>600118398</v>
          </cell>
          <cell r="B1189">
            <v>1</v>
          </cell>
        </row>
        <row r="1190">
          <cell r="A1190" t="str">
            <v>600118428</v>
          </cell>
          <cell r="B1190">
            <v>1</v>
          </cell>
        </row>
        <row r="1191">
          <cell r="A1191" t="str">
            <v>600118479</v>
          </cell>
          <cell r="B1191">
            <v>1</v>
          </cell>
        </row>
        <row r="1192">
          <cell r="A1192" t="str">
            <v>600118487</v>
          </cell>
          <cell r="B1192">
            <v>1</v>
          </cell>
        </row>
        <row r="1193">
          <cell r="A1193" t="str">
            <v>600118495</v>
          </cell>
          <cell r="B1193">
            <v>1</v>
          </cell>
        </row>
        <row r="1194">
          <cell r="A1194" t="str">
            <v>600118509</v>
          </cell>
          <cell r="B1194">
            <v>1</v>
          </cell>
        </row>
        <row r="1195">
          <cell r="A1195" t="str">
            <v>600118517</v>
          </cell>
          <cell r="B1195">
            <v>1</v>
          </cell>
        </row>
        <row r="1196">
          <cell r="A1196" t="str">
            <v>600118525</v>
          </cell>
          <cell r="B1196">
            <v>1</v>
          </cell>
        </row>
        <row r="1197">
          <cell r="A1197" t="str">
            <v>600118533</v>
          </cell>
          <cell r="B1197">
            <v>1</v>
          </cell>
        </row>
        <row r="1198">
          <cell r="A1198" t="str">
            <v>600118541</v>
          </cell>
          <cell r="B1198">
            <v>1</v>
          </cell>
        </row>
        <row r="1199">
          <cell r="A1199" t="str">
            <v>600118550</v>
          </cell>
          <cell r="B1199">
            <v>1</v>
          </cell>
        </row>
        <row r="1200">
          <cell r="A1200" t="str">
            <v>600118568</v>
          </cell>
          <cell r="B1200">
            <v>1</v>
          </cell>
        </row>
        <row r="1201">
          <cell r="A1201" t="str">
            <v>600118576</v>
          </cell>
          <cell r="B1201">
            <v>1</v>
          </cell>
        </row>
        <row r="1202">
          <cell r="A1202" t="str">
            <v>600118584</v>
          </cell>
          <cell r="B1202">
            <v>1</v>
          </cell>
        </row>
        <row r="1203">
          <cell r="A1203" t="str">
            <v>600118592</v>
          </cell>
          <cell r="B1203">
            <v>1</v>
          </cell>
        </row>
        <row r="1204">
          <cell r="A1204" t="str">
            <v>600118606</v>
          </cell>
          <cell r="B1204">
            <v>1</v>
          </cell>
        </row>
        <row r="1205">
          <cell r="A1205" t="str">
            <v>600118614</v>
          </cell>
          <cell r="B1205">
            <v>1</v>
          </cell>
        </row>
        <row r="1206">
          <cell r="A1206" t="str">
            <v>600118622</v>
          </cell>
          <cell r="B1206">
            <v>1</v>
          </cell>
        </row>
        <row r="1207">
          <cell r="A1207" t="str">
            <v>600118649</v>
          </cell>
          <cell r="B1207">
            <v>1</v>
          </cell>
        </row>
        <row r="1208">
          <cell r="A1208" t="str">
            <v>600118665</v>
          </cell>
          <cell r="B1208">
            <v>1</v>
          </cell>
        </row>
        <row r="1209">
          <cell r="A1209" t="str">
            <v>600118673</v>
          </cell>
          <cell r="B1209">
            <v>1</v>
          </cell>
        </row>
        <row r="1210">
          <cell r="A1210" t="str">
            <v>600118681</v>
          </cell>
          <cell r="B1210">
            <v>1</v>
          </cell>
        </row>
        <row r="1211">
          <cell r="A1211" t="str">
            <v>600118703</v>
          </cell>
          <cell r="B1211">
            <v>1</v>
          </cell>
        </row>
        <row r="1212">
          <cell r="A1212" t="str">
            <v>600118720</v>
          </cell>
          <cell r="B1212">
            <v>1</v>
          </cell>
        </row>
        <row r="1213">
          <cell r="A1213" t="str">
            <v>600120180</v>
          </cell>
          <cell r="B1213">
            <v>1</v>
          </cell>
        </row>
        <row r="1214">
          <cell r="A1214" t="str">
            <v>600120210</v>
          </cell>
          <cell r="B1214">
            <v>1</v>
          </cell>
        </row>
        <row r="1215">
          <cell r="A1215" t="str">
            <v>600120252</v>
          </cell>
          <cell r="B1215">
            <v>1</v>
          </cell>
        </row>
        <row r="1216">
          <cell r="A1216" t="str">
            <v>600120287</v>
          </cell>
          <cell r="B1216">
            <v>1</v>
          </cell>
        </row>
        <row r="1217">
          <cell r="A1217" t="str">
            <v>600120295</v>
          </cell>
          <cell r="B1217">
            <v>1</v>
          </cell>
        </row>
        <row r="1218">
          <cell r="A1218" t="str">
            <v>600120392</v>
          </cell>
          <cell r="B1218">
            <v>1</v>
          </cell>
        </row>
        <row r="1219">
          <cell r="A1219" t="str">
            <v>600120406</v>
          </cell>
          <cell r="B1219">
            <v>1</v>
          </cell>
        </row>
        <row r="1220">
          <cell r="A1220" t="str">
            <v>600120431</v>
          </cell>
          <cell r="B1220">
            <v>1</v>
          </cell>
        </row>
        <row r="1221">
          <cell r="A1221" t="str">
            <v>600120457</v>
          </cell>
          <cell r="B1221">
            <v>1</v>
          </cell>
        </row>
        <row r="1222">
          <cell r="A1222" t="str">
            <v>600120481</v>
          </cell>
          <cell r="B1222">
            <v>1</v>
          </cell>
        </row>
        <row r="1223">
          <cell r="A1223" t="str">
            <v>600120503</v>
          </cell>
          <cell r="B1223">
            <v>1</v>
          </cell>
        </row>
        <row r="1224">
          <cell r="A1224" t="str">
            <v>600120538</v>
          </cell>
          <cell r="B1224">
            <v>1</v>
          </cell>
        </row>
        <row r="1225">
          <cell r="A1225" t="str">
            <v>600120546</v>
          </cell>
          <cell r="B1225">
            <v>1</v>
          </cell>
        </row>
        <row r="1226">
          <cell r="A1226" t="str">
            <v>600120601</v>
          </cell>
          <cell r="B1226">
            <v>1</v>
          </cell>
        </row>
        <row r="1227">
          <cell r="A1227" t="str">
            <v>600121691</v>
          </cell>
          <cell r="B1227">
            <v>1</v>
          </cell>
        </row>
        <row r="1228">
          <cell r="A1228" t="str">
            <v>600121721</v>
          </cell>
          <cell r="B1228">
            <v>1</v>
          </cell>
        </row>
        <row r="1229">
          <cell r="A1229" t="str">
            <v>600121801</v>
          </cell>
          <cell r="B1229">
            <v>1</v>
          </cell>
        </row>
        <row r="1230">
          <cell r="A1230" t="str">
            <v>600121933</v>
          </cell>
          <cell r="B1230">
            <v>1</v>
          </cell>
        </row>
        <row r="1231">
          <cell r="A1231" t="str">
            <v>600121976</v>
          </cell>
          <cell r="B1231">
            <v>1</v>
          </cell>
        </row>
        <row r="1232">
          <cell r="A1232" t="str">
            <v>600122018</v>
          </cell>
          <cell r="B1232">
            <v>1</v>
          </cell>
        </row>
        <row r="1233">
          <cell r="A1233" t="str">
            <v>600122123</v>
          </cell>
          <cell r="B1233">
            <v>1</v>
          </cell>
        </row>
        <row r="1234">
          <cell r="A1234" t="str">
            <v>600122131</v>
          </cell>
          <cell r="B1234">
            <v>1</v>
          </cell>
        </row>
        <row r="1235">
          <cell r="A1235" t="str">
            <v>600122140</v>
          </cell>
          <cell r="B1235">
            <v>1</v>
          </cell>
        </row>
        <row r="1236">
          <cell r="A1236" t="str">
            <v>600122174</v>
          </cell>
          <cell r="B1236">
            <v>1</v>
          </cell>
        </row>
        <row r="1237">
          <cell r="A1237" t="str">
            <v>600122182</v>
          </cell>
          <cell r="B1237">
            <v>1</v>
          </cell>
        </row>
        <row r="1238">
          <cell r="A1238" t="str">
            <v>600122212</v>
          </cell>
          <cell r="B1238">
            <v>1</v>
          </cell>
        </row>
        <row r="1239">
          <cell r="A1239" t="str">
            <v>600122239</v>
          </cell>
          <cell r="B1239">
            <v>1</v>
          </cell>
        </row>
        <row r="1240">
          <cell r="A1240" t="str">
            <v>600122247</v>
          </cell>
          <cell r="B1240">
            <v>1</v>
          </cell>
        </row>
        <row r="1241">
          <cell r="A1241" t="str">
            <v>600122310</v>
          </cell>
          <cell r="B1241">
            <v>1</v>
          </cell>
        </row>
        <row r="1242">
          <cell r="A1242" t="str">
            <v>600122336</v>
          </cell>
          <cell r="B1242">
            <v>1</v>
          </cell>
        </row>
        <row r="1243">
          <cell r="A1243" t="str">
            <v>600122344</v>
          </cell>
          <cell r="B1243">
            <v>1</v>
          </cell>
        </row>
        <row r="1244">
          <cell r="A1244" t="str">
            <v>600122352</v>
          </cell>
          <cell r="B1244">
            <v>1</v>
          </cell>
        </row>
        <row r="1245">
          <cell r="A1245" t="str">
            <v>600122361</v>
          </cell>
          <cell r="B1245">
            <v>1</v>
          </cell>
        </row>
        <row r="1246">
          <cell r="A1246" t="str">
            <v>600124011</v>
          </cell>
          <cell r="B1246">
            <v>1</v>
          </cell>
        </row>
        <row r="1247">
          <cell r="A1247" t="str">
            <v>600124053</v>
          </cell>
          <cell r="B1247">
            <v>1</v>
          </cell>
        </row>
        <row r="1248">
          <cell r="A1248" t="str">
            <v>600124100</v>
          </cell>
          <cell r="B1248">
            <v>1</v>
          </cell>
        </row>
        <row r="1249">
          <cell r="A1249" t="str">
            <v>600124126</v>
          </cell>
          <cell r="B1249">
            <v>1</v>
          </cell>
        </row>
        <row r="1250">
          <cell r="A1250" t="str">
            <v>600124134</v>
          </cell>
          <cell r="B1250">
            <v>1</v>
          </cell>
        </row>
        <row r="1251">
          <cell r="A1251" t="str">
            <v>600124169</v>
          </cell>
          <cell r="B1251">
            <v>1</v>
          </cell>
        </row>
        <row r="1252">
          <cell r="A1252" t="str">
            <v>600124185</v>
          </cell>
          <cell r="B1252">
            <v>1</v>
          </cell>
        </row>
        <row r="1253">
          <cell r="A1253" t="str">
            <v>600124215</v>
          </cell>
          <cell r="B1253">
            <v>1</v>
          </cell>
        </row>
        <row r="1254">
          <cell r="A1254" t="str">
            <v>600124240</v>
          </cell>
          <cell r="B1254">
            <v>1</v>
          </cell>
        </row>
        <row r="1255">
          <cell r="A1255" t="str">
            <v>600124282</v>
          </cell>
          <cell r="B1255">
            <v>1</v>
          </cell>
        </row>
        <row r="1256">
          <cell r="A1256" t="str">
            <v>600124291</v>
          </cell>
          <cell r="B1256">
            <v>1</v>
          </cell>
        </row>
        <row r="1257">
          <cell r="A1257" t="str">
            <v>600124304</v>
          </cell>
          <cell r="B1257">
            <v>1</v>
          </cell>
        </row>
        <row r="1258">
          <cell r="A1258" t="str">
            <v>600124339</v>
          </cell>
          <cell r="B1258">
            <v>1</v>
          </cell>
        </row>
        <row r="1259">
          <cell r="A1259" t="str">
            <v>600124347</v>
          </cell>
          <cell r="B1259">
            <v>1</v>
          </cell>
        </row>
        <row r="1260">
          <cell r="A1260" t="str">
            <v>600124371</v>
          </cell>
          <cell r="B1260">
            <v>1</v>
          </cell>
        </row>
        <row r="1261">
          <cell r="A1261" t="str">
            <v>600124398</v>
          </cell>
          <cell r="B1261">
            <v>1</v>
          </cell>
        </row>
        <row r="1262">
          <cell r="A1262" t="str">
            <v>600124401</v>
          </cell>
          <cell r="B1262">
            <v>1</v>
          </cell>
        </row>
        <row r="1263">
          <cell r="A1263" t="str">
            <v>600124436</v>
          </cell>
          <cell r="B1263">
            <v>1</v>
          </cell>
        </row>
        <row r="1264">
          <cell r="A1264" t="str">
            <v>600124444</v>
          </cell>
          <cell r="B1264">
            <v>1</v>
          </cell>
        </row>
        <row r="1265">
          <cell r="A1265" t="str">
            <v>600124452</v>
          </cell>
          <cell r="B1265">
            <v>1</v>
          </cell>
        </row>
        <row r="1266">
          <cell r="A1266" t="str">
            <v>600124479</v>
          </cell>
          <cell r="B1266">
            <v>1</v>
          </cell>
        </row>
        <row r="1267">
          <cell r="A1267" t="str">
            <v>600124487</v>
          </cell>
          <cell r="B1267">
            <v>1</v>
          </cell>
        </row>
        <row r="1268">
          <cell r="A1268" t="str">
            <v>600124495</v>
          </cell>
          <cell r="B1268">
            <v>1</v>
          </cell>
        </row>
        <row r="1269">
          <cell r="A1269" t="str">
            <v>600124509</v>
          </cell>
          <cell r="B1269">
            <v>1</v>
          </cell>
        </row>
        <row r="1270">
          <cell r="A1270" t="str">
            <v>600124517</v>
          </cell>
          <cell r="B1270">
            <v>1</v>
          </cell>
        </row>
        <row r="1271">
          <cell r="A1271" t="str">
            <v>600124525</v>
          </cell>
          <cell r="B1271">
            <v>1</v>
          </cell>
        </row>
        <row r="1272">
          <cell r="A1272" t="str">
            <v>600124541</v>
          </cell>
          <cell r="B1272">
            <v>1</v>
          </cell>
        </row>
        <row r="1273">
          <cell r="A1273" t="str">
            <v>600124576</v>
          </cell>
          <cell r="B1273">
            <v>1</v>
          </cell>
        </row>
        <row r="1274">
          <cell r="A1274" t="str">
            <v>600124584</v>
          </cell>
          <cell r="B1274">
            <v>1</v>
          </cell>
        </row>
        <row r="1275">
          <cell r="A1275" t="str">
            <v>600125483</v>
          </cell>
          <cell r="B1275">
            <v>1</v>
          </cell>
        </row>
        <row r="1276">
          <cell r="A1276" t="str">
            <v>600125530</v>
          </cell>
          <cell r="B1276">
            <v>1</v>
          </cell>
        </row>
        <row r="1277">
          <cell r="A1277" t="str">
            <v>600125556</v>
          </cell>
          <cell r="B1277">
            <v>1</v>
          </cell>
        </row>
        <row r="1278">
          <cell r="A1278" t="str">
            <v>600125564</v>
          </cell>
          <cell r="B1278">
            <v>1</v>
          </cell>
        </row>
        <row r="1279">
          <cell r="A1279" t="str">
            <v>600125599</v>
          </cell>
          <cell r="B1279">
            <v>1</v>
          </cell>
        </row>
        <row r="1280">
          <cell r="A1280" t="str">
            <v>600125611</v>
          </cell>
          <cell r="B1280">
            <v>1</v>
          </cell>
        </row>
        <row r="1281">
          <cell r="A1281" t="str">
            <v>600125696</v>
          </cell>
          <cell r="B1281">
            <v>1</v>
          </cell>
        </row>
        <row r="1282">
          <cell r="A1282" t="str">
            <v>600125785</v>
          </cell>
          <cell r="B1282">
            <v>1</v>
          </cell>
        </row>
        <row r="1283">
          <cell r="A1283" t="str">
            <v>600125815</v>
          </cell>
          <cell r="B1283">
            <v>1</v>
          </cell>
        </row>
        <row r="1284">
          <cell r="A1284" t="str">
            <v>600125823</v>
          </cell>
          <cell r="B1284">
            <v>1</v>
          </cell>
        </row>
        <row r="1285">
          <cell r="A1285" t="str">
            <v>600125831</v>
          </cell>
          <cell r="B1285">
            <v>1</v>
          </cell>
        </row>
        <row r="1286">
          <cell r="A1286" t="str">
            <v>600125840</v>
          </cell>
          <cell r="B1286">
            <v>1</v>
          </cell>
        </row>
        <row r="1287">
          <cell r="A1287" t="str">
            <v>600125874</v>
          </cell>
          <cell r="B1287">
            <v>1</v>
          </cell>
        </row>
        <row r="1288">
          <cell r="A1288" t="str">
            <v>600125882</v>
          </cell>
          <cell r="B1288">
            <v>1</v>
          </cell>
        </row>
        <row r="1289">
          <cell r="A1289" t="str">
            <v>600125891</v>
          </cell>
          <cell r="B1289">
            <v>1</v>
          </cell>
        </row>
        <row r="1290">
          <cell r="A1290" t="str">
            <v>600125904</v>
          </cell>
          <cell r="B1290">
            <v>1</v>
          </cell>
        </row>
        <row r="1291">
          <cell r="A1291" t="str">
            <v>600125947</v>
          </cell>
          <cell r="B1291">
            <v>1</v>
          </cell>
        </row>
        <row r="1292">
          <cell r="A1292" t="str">
            <v>600125980</v>
          </cell>
          <cell r="B1292">
            <v>1</v>
          </cell>
        </row>
        <row r="1293">
          <cell r="A1293" t="str">
            <v>600125998</v>
          </cell>
          <cell r="B1293">
            <v>1</v>
          </cell>
        </row>
        <row r="1294">
          <cell r="A1294" t="str">
            <v>600126048</v>
          </cell>
          <cell r="B1294">
            <v>1</v>
          </cell>
        </row>
        <row r="1295">
          <cell r="A1295" t="str">
            <v>600126064</v>
          </cell>
          <cell r="B1295">
            <v>1</v>
          </cell>
        </row>
        <row r="1296">
          <cell r="A1296" t="str">
            <v>600127265</v>
          </cell>
          <cell r="B1296">
            <v>1</v>
          </cell>
        </row>
        <row r="1297">
          <cell r="A1297" t="str">
            <v>600127273</v>
          </cell>
          <cell r="B1297">
            <v>1</v>
          </cell>
        </row>
        <row r="1298">
          <cell r="A1298" t="str">
            <v>600127311</v>
          </cell>
          <cell r="B1298">
            <v>1</v>
          </cell>
        </row>
        <row r="1299">
          <cell r="A1299" t="str">
            <v>600127397</v>
          </cell>
          <cell r="B1299">
            <v>1</v>
          </cell>
        </row>
        <row r="1300">
          <cell r="A1300" t="str">
            <v>600127516</v>
          </cell>
          <cell r="B1300">
            <v>1</v>
          </cell>
        </row>
        <row r="1301">
          <cell r="A1301" t="str">
            <v>600127541</v>
          </cell>
          <cell r="B1301">
            <v>1</v>
          </cell>
        </row>
        <row r="1302">
          <cell r="A1302" t="str">
            <v>600127567</v>
          </cell>
          <cell r="B1302">
            <v>1</v>
          </cell>
        </row>
        <row r="1303">
          <cell r="A1303" t="str">
            <v>600127591</v>
          </cell>
          <cell r="B1303">
            <v>1</v>
          </cell>
        </row>
        <row r="1304">
          <cell r="A1304" t="str">
            <v>600127613</v>
          </cell>
          <cell r="B1304">
            <v>1</v>
          </cell>
        </row>
        <row r="1305">
          <cell r="A1305" t="str">
            <v>600127621</v>
          </cell>
          <cell r="B1305">
            <v>1</v>
          </cell>
        </row>
        <row r="1306">
          <cell r="A1306" t="str">
            <v>600127648</v>
          </cell>
          <cell r="B1306">
            <v>1</v>
          </cell>
        </row>
        <row r="1307">
          <cell r="A1307" t="str">
            <v>600127664</v>
          </cell>
          <cell r="B1307">
            <v>1</v>
          </cell>
        </row>
        <row r="1308">
          <cell r="A1308" t="str">
            <v>600127681</v>
          </cell>
          <cell r="B1308">
            <v>1</v>
          </cell>
        </row>
        <row r="1309">
          <cell r="A1309" t="str">
            <v>600127699</v>
          </cell>
          <cell r="B1309">
            <v>1</v>
          </cell>
        </row>
        <row r="1310">
          <cell r="A1310" t="str">
            <v>600127711</v>
          </cell>
          <cell r="B1310">
            <v>1</v>
          </cell>
        </row>
        <row r="1311">
          <cell r="A1311" t="str">
            <v>600127737</v>
          </cell>
          <cell r="B1311">
            <v>1</v>
          </cell>
        </row>
        <row r="1312">
          <cell r="A1312" t="str">
            <v>600127745</v>
          </cell>
          <cell r="B1312">
            <v>1</v>
          </cell>
        </row>
        <row r="1313">
          <cell r="A1313" t="str">
            <v>600127770</v>
          </cell>
          <cell r="B1313">
            <v>1</v>
          </cell>
        </row>
        <row r="1314">
          <cell r="A1314" t="str">
            <v>600127842</v>
          </cell>
          <cell r="B1314">
            <v>1</v>
          </cell>
        </row>
        <row r="1315">
          <cell r="A1315" t="str">
            <v>600127907</v>
          </cell>
          <cell r="B1315">
            <v>1</v>
          </cell>
        </row>
        <row r="1316">
          <cell r="A1316" t="str">
            <v>600130037</v>
          </cell>
          <cell r="B1316">
            <v>1</v>
          </cell>
        </row>
        <row r="1317">
          <cell r="A1317" t="str">
            <v>600130070</v>
          </cell>
          <cell r="B1317">
            <v>1</v>
          </cell>
        </row>
        <row r="1318">
          <cell r="A1318" t="str">
            <v>600130096</v>
          </cell>
          <cell r="B1318">
            <v>1</v>
          </cell>
        </row>
        <row r="1319">
          <cell r="A1319" t="str">
            <v>600130100</v>
          </cell>
          <cell r="B1319">
            <v>1</v>
          </cell>
        </row>
        <row r="1320">
          <cell r="A1320" t="str">
            <v>600130169</v>
          </cell>
          <cell r="B1320">
            <v>1</v>
          </cell>
        </row>
        <row r="1321">
          <cell r="A1321" t="str">
            <v>600130185</v>
          </cell>
          <cell r="B1321">
            <v>1</v>
          </cell>
        </row>
        <row r="1322">
          <cell r="A1322" t="str">
            <v>600130193</v>
          </cell>
          <cell r="B1322">
            <v>1</v>
          </cell>
        </row>
        <row r="1323">
          <cell r="A1323" t="str">
            <v>600130274</v>
          </cell>
          <cell r="B1323">
            <v>1</v>
          </cell>
        </row>
        <row r="1324">
          <cell r="A1324" t="str">
            <v>600130291</v>
          </cell>
          <cell r="B1324">
            <v>1</v>
          </cell>
        </row>
        <row r="1325">
          <cell r="A1325" t="str">
            <v>600130312</v>
          </cell>
          <cell r="B1325">
            <v>1</v>
          </cell>
        </row>
        <row r="1326">
          <cell r="A1326" t="str">
            <v>600130339</v>
          </cell>
          <cell r="B1326">
            <v>1</v>
          </cell>
        </row>
        <row r="1327">
          <cell r="A1327" t="str">
            <v>600130347</v>
          </cell>
          <cell r="B1327">
            <v>1</v>
          </cell>
        </row>
        <row r="1328">
          <cell r="A1328" t="str">
            <v>600130428</v>
          </cell>
          <cell r="B1328">
            <v>1</v>
          </cell>
        </row>
        <row r="1329">
          <cell r="A1329" t="str">
            <v>600130444</v>
          </cell>
          <cell r="B1329">
            <v>1</v>
          </cell>
        </row>
        <row r="1330">
          <cell r="A1330" t="str">
            <v>600130550</v>
          </cell>
          <cell r="B1330">
            <v>1</v>
          </cell>
        </row>
        <row r="1331">
          <cell r="A1331" t="str">
            <v>600130568</v>
          </cell>
          <cell r="B1331">
            <v>1</v>
          </cell>
        </row>
        <row r="1332">
          <cell r="A1332" t="str">
            <v>600130584</v>
          </cell>
          <cell r="B1332">
            <v>1</v>
          </cell>
        </row>
        <row r="1333">
          <cell r="A1333" t="str">
            <v>600130592</v>
          </cell>
          <cell r="B1333">
            <v>1</v>
          </cell>
        </row>
        <row r="1334">
          <cell r="A1334" t="str">
            <v>600130622</v>
          </cell>
          <cell r="B1334">
            <v>1</v>
          </cell>
        </row>
        <row r="1335">
          <cell r="A1335" t="str">
            <v>600130673</v>
          </cell>
          <cell r="B1335">
            <v>1</v>
          </cell>
        </row>
        <row r="1336">
          <cell r="A1336" t="str">
            <v>600130703</v>
          </cell>
          <cell r="B1336">
            <v>1</v>
          </cell>
        </row>
        <row r="1337">
          <cell r="A1337" t="str">
            <v>600130771</v>
          </cell>
          <cell r="B1337">
            <v>1</v>
          </cell>
        </row>
        <row r="1338">
          <cell r="A1338" t="str">
            <v>600130789</v>
          </cell>
          <cell r="B1338">
            <v>1</v>
          </cell>
        </row>
        <row r="1339">
          <cell r="A1339" t="str">
            <v>600130835</v>
          </cell>
          <cell r="B1339">
            <v>1</v>
          </cell>
        </row>
        <row r="1340">
          <cell r="A1340" t="str">
            <v>600131726</v>
          </cell>
          <cell r="B1340">
            <v>1</v>
          </cell>
        </row>
        <row r="1341">
          <cell r="A1341" t="str">
            <v>600131777</v>
          </cell>
          <cell r="B1341">
            <v>1</v>
          </cell>
        </row>
        <row r="1342">
          <cell r="A1342" t="str">
            <v>600131793</v>
          </cell>
          <cell r="B1342">
            <v>1</v>
          </cell>
        </row>
        <row r="1343">
          <cell r="A1343" t="str">
            <v>600131807</v>
          </cell>
          <cell r="B1343">
            <v>1</v>
          </cell>
        </row>
        <row r="1344">
          <cell r="A1344" t="str">
            <v>600131815</v>
          </cell>
          <cell r="B1344">
            <v>1</v>
          </cell>
        </row>
        <row r="1345">
          <cell r="A1345" t="str">
            <v>600131831</v>
          </cell>
          <cell r="B1345">
            <v>1</v>
          </cell>
        </row>
        <row r="1346">
          <cell r="A1346" t="str">
            <v>600131882</v>
          </cell>
          <cell r="B1346">
            <v>1</v>
          </cell>
        </row>
        <row r="1347">
          <cell r="A1347" t="str">
            <v>600131891</v>
          </cell>
          <cell r="B1347">
            <v>1</v>
          </cell>
        </row>
        <row r="1348">
          <cell r="A1348" t="str">
            <v>600131912</v>
          </cell>
          <cell r="B1348">
            <v>1</v>
          </cell>
        </row>
        <row r="1349">
          <cell r="A1349" t="str">
            <v>600131921</v>
          </cell>
          <cell r="B1349">
            <v>1</v>
          </cell>
        </row>
        <row r="1350">
          <cell r="A1350" t="str">
            <v>600131947</v>
          </cell>
          <cell r="B1350">
            <v>1</v>
          </cell>
        </row>
        <row r="1351">
          <cell r="A1351" t="str">
            <v>600131980</v>
          </cell>
          <cell r="B1351">
            <v>1</v>
          </cell>
        </row>
        <row r="1352">
          <cell r="A1352" t="str">
            <v>600132030</v>
          </cell>
          <cell r="B1352">
            <v>1</v>
          </cell>
        </row>
        <row r="1353">
          <cell r="A1353" t="str">
            <v>600132102</v>
          </cell>
          <cell r="B1353">
            <v>1</v>
          </cell>
        </row>
        <row r="1354">
          <cell r="A1354" t="str">
            <v>600132137</v>
          </cell>
          <cell r="B1354">
            <v>1</v>
          </cell>
        </row>
        <row r="1355">
          <cell r="A1355" t="str">
            <v>600133591</v>
          </cell>
          <cell r="B1355">
            <v>1</v>
          </cell>
        </row>
        <row r="1356">
          <cell r="A1356" t="str">
            <v>600133656</v>
          </cell>
          <cell r="B1356">
            <v>1</v>
          </cell>
        </row>
        <row r="1357">
          <cell r="A1357" t="str">
            <v>600133664</v>
          </cell>
          <cell r="B1357">
            <v>1</v>
          </cell>
        </row>
        <row r="1358">
          <cell r="A1358" t="str">
            <v>600133729</v>
          </cell>
          <cell r="B1358">
            <v>1</v>
          </cell>
        </row>
        <row r="1359">
          <cell r="A1359" t="str">
            <v>600133737</v>
          </cell>
          <cell r="B1359">
            <v>1</v>
          </cell>
        </row>
        <row r="1360">
          <cell r="A1360" t="str">
            <v>600133788</v>
          </cell>
          <cell r="B1360">
            <v>1</v>
          </cell>
        </row>
        <row r="1361">
          <cell r="A1361" t="str">
            <v>600133796</v>
          </cell>
          <cell r="B1361">
            <v>1</v>
          </cell>
        </row>
        <row r="1362">
          <cell r="A1362" t="str">
            <v>600133842</v>
          </cell>
          <cell r="B1362">
            <v>1</v>
          </cell>
        </row>
        <row r="1363">
          <cell r="A1363" t="str">
            <v>600133940</v>
          </cell>
          <cell r="B1363">
            <v>1</v>
          </cell>
        </row>
        <row r="1364">
          <cell r="A1364" t="str">
            <v>600134008</v>
          </cell>
          <cell r="B1364">
            <v>1</v>
          </cell>
        </row>
        <row r="1365">
          <cell r="A1365" t="str">
            <v>600134024</v>
          </cell>
          <cell r="B1365">
            <v>1</v>
          </cell>
        </row>
        <row r="1366">
          <cell r="A1366" t="str">
            <v>600134075</v>
          </cell>
          <cell r="B1366">
            <v>1</v>
          </cell>
        </row>
        <row r="1367">
          <cell r="A1367" t="str">
            <v>600134229</v>
          </cell>
          <cell r="B1367">
            <v>1</v>
          </cell>
        </row>
        <row r="1368">
          <cell r="A1368" t="str">
            <v>600134270</v>
          </cell>
          <cell r="B1368">
            <v>1</v>
          </cell>
        </row>
        <row r="1369">
          <cell r="A1369" t="str">
            <v>600134369</v>
          </cell>
          <cell r="B1369">
            <v>1</v>
          </cell>
        </row>
        <row r="1370">
          <cell r="A1370" t="str">
            <v>600134407</v>
          </cell>
          <cell r="B1370">
            <v>1</v>
          </cell>
        </row>
        <row r="1371">
          <cell r="A1371" t="str">
            <v>600134415</v>
          </cell>
          <cell r="B1371">
            <v>1</v>
          </cell>
        </row>
        <row r="1372">
          <cell r="A1372" t="str">
            <v>600134423</v>
          </cell>
          <cell r="B1372">
            <v>1</v>
          </cell>
        </row>
        <row r="1373">
          <cell r="A1373" t="str">
            <v>600134482</v>
          </cell>
          <cell r="B1373">
            <v>1</v>
          </cell>
        </row>
        <row r="1374">
          <cell r="A1374" t="str">
            <v>600134512</v>
          </cell>
          <cell r="B1374">
            <v>1</v>
          </cell>
        </row>
        <row r="1375">
          <cell r="A1375" t="str">
            <v>600134571</v>
          </cell>
          <cell r="B1375">
            <v>1</v>
          </cell>
        </row>
        <row r="1376">
          <cell r="A1376" t="str">
            <v>600134661</v>
          </cell>
          <cell r="B1376">
            <v>1</v>
          </cell>
        </row>
        <row r="1377">
          <cell r="A1377" t="str">
            <v>600135870</v>
          </cell>
          <cell r="B1377">
            <v>1</v>
          </cell>
        </row>
        <row r="1378">
          <cell r="A1378" t="str">
            <v>600135888</v>
          </cell>
          <cell r="B1378">
            <v>1</v>
          </cell>
        </row>
        <row r="1379">
          <cell r="A1379" t="str">
            <v>600135900</v>
          </cell>
          <cell r="B1379">
            <v>1</v>
          </cell>
        </row>
        <row r="1380">
          <cell r="A1380" t="str">
            <v>600135934</v>
          </cell>
          <cell r="B1380">
            <v>1</v>
          </cell>
        </row>
        <row r="1381">
          <cell r="A1381" t="str">
            <v>600135942</v>
          </cell>
          <cell r="B1381">
            <v>1</v>
          </cell>
        </row>
        <row r="1382">
          <cell r="A1382" t="str">
            <v>600135951</v>
          </cell>
          <cell r="B1382">
            <v>1</v>
          </cell>
        </row>
        <row r="1383">
          <cell r="A1383" t="str">
            <v>600135969</v>
          </cell>
          <cell r="B1383">
            <v>1</v>
          </cell>
        </row>
        <row r="1384">
          <cell r="A1384" t="str">
            <v>600135977</v>
          </cell>
          <cell r="B1384">
            <v>1</v>
          </cell>
        </row>
        <row r="1385">
          <cell r="A1385" t="str">
            <v>600136027</v>
          </cell>
          <cell r="B1385">
            <v>1</v>
          </cell>
        </row>
        <row r="1386">
          <cell r="A1386" t="str">
            <v>600136035</v>
          </cell>
          <cell r="B1386">
            <v>1</v>
          </cell>
        </row>
        <row r="1387">
          <cell r="A1387" t="str">
            <v>600136051</v>
          </cell>
          <cell r="B1387">
            <v>1</v>
          </cell>
        </row>
        <row r="1388">
          <cell r="A1388" t="str">
            <v>600136281</v>
          </cell>
          <cell r="B1388">
            <v>1</v>
          </cell>
        </row>
        <row r="1389">
          <cell r="A1389" t="str">
            <v>600136345</v>
          </cell>
          <cell r="B1389">
            <v>1</v>
          </cell>
        </row>
        <row r="1390">
          <cell r="A1390" t="str">
            <v>600136396</v>
          </cell>
          <cell r="B1390">
            <v>1</v>
          </cell>
        </row>
        <row r="1391">
          <cell r="A1391" t="str">
            <v>600136400</v>
          </cell>
          <cell r="B1391">
            <v>1</v>
          </cell>
        </row>
        <row r="1392">
          <cell r="A1392" t="str">
            <v>600136418</v>
          </cell>
          <cell r="B1392">
            <v>1</v>
          </cell>
        </row>
        <row r="1393">
          <cell r="A1393" t="str">
            <v>600136434</v>
          </cell>
          <cell r="B1393">
            <v>1</v>
          </cell>
        </row>
        <row r="1394">
          <cell r="A1394" t="str">
            <v>600136451</v>
          </cell>
          <cell r="B1394">
            <v>1</v>
          </cell>
        </row>
        <row r="1395">
          <cell r="A1395" t="str">
            <v>600136469</v>
          </cell>
          <cell r="B1395">
            <v>1</v>
          </cell>
        </row>
        <row r="1396">
          <cell r="A1396" t="str">
            <v>600136477</v>
          </cell>
          <cell r="B1396">
            <v>1</v>
          </cell>
        </row>
        <row r="1397">
          <cell r="A1397" t="str">
            <v>600136493</v>
          </cell>
          <cell r="B1397">
            <v>1</v>
          </cell>
        </row>
        <row r="1398">
          <cell r="A1398" t="str">
            <v>600136507</v>
          </cell>
          <cell r="B1398">
            <v>1</v>
          </cell>
        </row>
        <row r="1399">
          <cell r="A1399" t="str">
            <v>600136523</v>
          </cell>
          <cell r="B1399">
            <v>1</v>
          </cell>
        </row>
        <row r="1400">
          <cell r="A1400" t="str">
            <v>600136531</v>
          </cell>
          <cell r="B1400">
            <v>1</v>
          </cell>
        </row>
        <row r="1401">
          <cell r="A1401" t="str">
            <v>600136540</v>
          </cell>
          <cell r="B1401">
            <v>1</v>
          </cell>
        </row>
        <row r="1402">
          <cell r="A1402" t="str">
            <v>600136612</v>
          </cell>
          <cell r="B1402">
            <v>1</v>
          </cell>
        </row>
        <row r="1403">
          <cell r="A1403" t="str">
            <v>600136663</v>
          </cell>
          <cell r="B1403">
            <v>1</v>
          </cell>
        </row>
        <row r="1404">
          <cell r="A1404" t="str">
            <v>600136680</v>
          </cell>
          <cell r="B1404">
            <v>1</v>
          </cell>
        </row>
        <row r="1405">
          <cell r="A1405" t="str">
            <v>600136701</v>
          </cell>
          <cell r="B1405">
            <v>1</v>
          </cell>
        </row>
        <row r="1406">
          <cell r="A1406" t="str">
            <v>600136728</v>
          </cell>
          <cell r="B1406">
            <v>1</v>
          </cell>
        </row>
        <row r="1407">
          <cell r="A1407" t="str">
            <v>600137970</v>
          </cell>
          <cell r="B1407">
            <v>1</v>
          </cell>
        </row>
        <row r="1408">
          <cell r="A1408" t="str">
            <v>600138011</v>
          </cell>
          <cell r="B1408">
            <v>1</v>
          </cell>
        </row>
        <row r="1409">
          <cell r="A1409" t="str">
            <v>600138127</v>
          </cell>
          <cell r="B1409">
            <v>1</v>
          </cell>
        </row>
        <row r="1410">
          <cell r="A1410" t="str">
            <v>600138135</v>
          </cell>
          <cell r="B1410">
            <v>1</v>
          </cell>
        </row>
        <row r="1411">
          <cell r="A1411" t="str">
            <v>600138143</v>
          </cell>
          <cell r="B1411">
            <v>1</v>
          </cell>
        </row>
        <row r="1412">
          <cell r="A1412" t="str">
            <v>600138178</v>
          </cell>
          <cell r="B1412">
            <v>1</v>
          </cell>
        </row>
        <row r="1413">
          <cell r="A1413" t="str">
            <v>600138194</v>
          </cell>
          <cell r="B1413">
            <v>1</v>
          </cell>
        </row>
        <row r="1414">
          <cell r="A1414" t="str">
            <v>600138259</v>
          </cell>
          <cell r="B1414">
            <v>1</v>
          </cell>
        </row>
        <row r="1415">
          <cell r="A1415" t="str">
            <v>600138267</v>
          </cell>
          <cell r="B1415">
            <v>1</v>
          </cell>
        </row>
        <row r="1416">
          <cell r="A1416" t="str">
            <v>600138275</v>
          </cell>
          <cell r="B1416">
            <v>1</v>
          </cell>
        </row>
        <row r="1417">
          <cell r="A1417" t="str">
            <v>600138291</v>
          </cell>
          <cell r="B1417">
            <v>1</v>
          </cell>
        </row>
        <row r="1418">
          <cell r="A1418" t="str">
            <v>600138305</v>
          </cell>
          <cell r="B1418">
            <v>1</v>
          </cell>
        </row>
        <row r="1419">
          <cell r="A1419" t="str">
            <v>600138356</v>
          </cell>
          <cell r="B1419">
            <v>1</v>
          </cell>
        </row>
        <row r="1420">
          <cell r="A1420" t="str">
            <v>600138402</v>
          </cell>
          <cell r="B1420">
            <v>1</v>
          </cell>
        </row>
        <row r="1421">
          <cell r="A1421" t="str">
            <v>600138445</v>
          </cell>
          <cell r="B1421">
            <v>1</v>
          </cell>
        </row>
        <row r="1422">
          <cell r="A1422" t="str">
            <v>600138461</v>
          </cell>
          <cell r="B1422">
            <v>1</v>
          </cell>
        </row>
        <row r="1423">
          <cell r="A1423" t="str">
            <v>600138470</v>
          </cell>
          <cell r="B1423">
            <v>1</v>
          </cell>
        </row>
        <row r="1424">
          <cell r="A1424" t="str">
            <v>600138496</v>
          </cell>
          <cell r="B1424">
            <v>1</v>
          </cell>
        </row>
        <row r="1425">
          <cell r="A1425" t="str">
            <v>600138534</v>
          </cell>
          <cell r="B1425">
            <v>1</v>
          </cell>
        </row>
        <row r="1426">
          <cell r="A1426" t="str">
            <v>600138542</v>
          </cell>
          <cell r="B1426">
            <v>1</v>
          </cell>
        </row>
        <row r="1427">
          <cell r="A1427" t="str">
            <v>600138577</v>
          </cell>
          <cell r="B1427">
            <v>1</v>
          </cell>
        </row>
        <row r="1428">
          <cell r="A1428" t="str">
            <v>600138593</v>
          </cell>
          <cell r="B1428">
            <v>1</v>
          </cell>
        </row>
        <row r="1429">
          <cell r="A1429" t="str">
            <v>600138631</v>
          </cell>
          <cell r="B1429">
            <v>1</v>
          </cell>
        </row>
        <row r="1430">
          <cell r="A1430" t="str">
            <v>600138640</v>
          </cell>
          <cell r="B1430">
            <v>1</v>
          </cell>
        </row>
        <row r="1431">
          <cell r="A1431" t="str">
            <v>600138658</v>
          </cell>
          <cell r="B1431">
            <v>1</v>
          </cell>
        </row>
        <row r="1432">
          <cell r="A1432" t="str">
            <v>600140091</v>
          </cell>
          <cell r="B1432">
            <v>1</v>
          </cell>
        </row>
        <row r="1433">
          <cell r="A1433" t="str">
            <v>600140105</v>
          </cell>
          <cell r="B1433">
            <v>1</v>
          </cell>
        </row>
        <row r="1434">
          <cell r="A1434" t="str">
            <v>600140113</v>
          </cell>
          <cell r="B1434">
            <v>1</v>
          </cell>
        </row>
        <row r="1435">
          <cell r="A1435" t="str">
            <v>600140121</v>
          </cell>
          <cell r="B1435">
            <v>1</v>
          </cell>
        </row>
        <row r="1436">
          <cell r="A1436" t="str">
            <v>600140130</v>
          </cell>
          <cell r="B1436">
            <v>1</v>
          </cell>
        </row>
        <row r="1437">
          <cell r="A1437" t="str">
            <v>600140148</v>
          </cell>
          <cell r="B1437">
            <v>1</v>
          </cell>
        </row>
        <row r="1438">
          <cell r="A1438" t="str">
            <v>600140156</v>
          </cell>
          <cell r="B1438">
            <v>1</v>
          </cell>
        </row>
        <row r="1439">
          <cell r="A1439" t="str">
            <v>600140181</v>
          </cell>
          <cell r="B1439">
            <v>1</v>
          </cell>
        </row>
        <row r="1440">
          <cell r="A1440" t="str">
            <v>600140211</v>
          </cell>
          <cell r="B1440">
            <v>1</v>
          </cell>
        </row>
        <row r="1441">
          <cell r="A1441" t="str">
            <v>600140237</v>
          </cell>
          <cell r="B1441">
            <v>1</v>
          </cell>
        </row>
        <row r="1442">
          <cell r="A1442" t="str">
            <v>600140261</v>
          </cell>
          <cell r="B1442">
            <v>1</v>
          </cell>
        </row>
        <row r="1443">
          <cell r="A1443" t="str">
            <v>600140342</v>
          </cell>
          <cell r="B1443">
            <v>1</v>
          </cell>
        </row>
        <row r="1444">
          <cell r="A1444" t="str">
            <v>600140377</v>
          </cell>
          <cell r="B1444">
            <v>1</v>
          </cell>
        </row>
        <row r="1445">
          <cell r="A1445" t="str">
            <v>600140466</v>
          </cell>
          <cell r="B1445">
            <v>1</v>
          </cell>
        </row>
        <row r="1446">
          <cell r="A1446" t="str">
            <v>600140474</v>
          </cell>
          <cell r="B1446">
            <v>1</v>
          </cell>
        </row>
        <row r="1447">
          <cell r="A1447" t="str">
            <v>600140491</v>
          </cell>
          <cell r="B1447">
            <v>1</v>
          </cell>
        </row>
        <row r="1448">
          <cell r="A1448" t="str">
            <v>600140571</v>
          </cell>
          <cell r="B1448">
            <v>1</v>
          </cell>
        </row>
        <row r="1449">
          <cell r="A1449" t="str">
            <v>600140628</v>
          </cell>
          <cell r="B1449">
            <v>1</v>
          </cell>
        </row>
        <row r="1450">
          <cell r="A1450" t="str">
            <v>600140652</v>
          </cell>
          <cell r="B1450">
            <v>1</v>
          </cell>
        </row>
        <row r="1451">
          <cell r="A1451" t="str">
            <v>600140709</v>
          </cell>
          <cell r="B1451">
            <v>1</v>
          </cell>
        </row>
        <row r="1452">
          <cell r="A1452" t="str">
            <v>600140776</v>
          </cell>
          <cell r="B1452">
            <v>1</v>
          </cell>
        </row>
        <row r="1453">
          <cell r="A1453" t="str">
            <v>600140784</v>
          </cell>
          <cell r="B1453">
            <v>1</v>
          </cell>
        </row>
        <row r="1454">
          <cell r="A1454" t="str">
            <v>600140792</v>
          </cell>
          <cell r="B1454">
            <v>1</v>
          </cell>
        </row>
        <row r="1455">
          <cell r="A1455" t="str">
            <v>600140806</v>
          </cell>
          <cell r="B1455">
            <v>1</v>
          </cell>
        </row>
        <row r="1456">
          <cell r="A1456" t="str">
            <v>600140822</v>
          </cell>
          <cell r="B1456">
            <v>1</v>
          </cell>
        </row>
        <row r="1457">
          <cell r="A1457" t="str">
            <v>600140865</v>
          </cell>
          <cell r="B1457">
            <v>1</v>
          </cell>
        </row>
        <row r="1458">
          <cell r="A1458" t="str">
            <v>600140873</v>
          </cell>
          <cell r="B1458">
            <v>1</v>
          </cell>
        </row>
        <row r="1459">
          <cell r="A1459" t="str">
            <v>600140920</v>
          </cell>
          <cell r="B1459">
            <v>1</v>
          </cell>
        </row>
        <row r="1460">
          <cell r="A1460" t="str">
            <v>600140946</v>
          </cell>
          <cell r="B1460">
            <v>1</v>
          </cell>
        </row>
        <row r="1461">
          <cell r="A1461" t="str">
            <v>600140971</v>
          </cell>
          <cell r="B1461">
            <v>1</v>
          </cell>
        </row>
        <row r="1462">
          <cell r="A1462" t="str">
            <v>600141039</v>
          </cell>
          <cell r="B1462">
            <v>1</v>
          </cell>
        </row>
        <row r="1463">
          <cell r="A1463" t="str">
            <v>600141047</v>
          </cell>
          <cell r="B1463">
            <v>1</v>
          </cell>
        </row>
        <row r="1464">
          <cell r="A1464" t="str">
            <v>600142639</v>
          </cell>
          <cell r="B1464">
            <v>1</v>
          </cell>
        </row>
        <row r="1465">
          <cell r="A1465" t="str">
            <v>600142655</v>
          </cell>
          <cell r="B1465">
            <v>1</v>
          </cell>
        </row>
        <row r="1466">
          <cell r="A1466" t="str">
            <v>600142744</v>
          </cell>
          <cell r="B1466">
            <v>1</v>
          </cell>
        </row>
        <row r="1467">
          <cell r="A1467" t="str">
            <v>600142779</v>
          </cell>
          <cell r="B1467">
            <v>1</v>
          </cell>
        </row>
        <row r="1468">
          <cell r="A1468" t="str">
            <v>600142795</v>
          </cell>
          <cell r="B1468">
            <v>1</v>
          </cell>
        </row>
        <row r="1469">
          <cell r="A1469" t="str">
            <v>600142817</v>
          </cell>
          <cell r="B1469">
            <v>1</v>
          </cell>
        </row>
        <row r="1470">
          <cell r="A1470" t="str">
            <v>600142825</v>
          </cell>
          <cell r="B1470">
            <v>1</v>
          </cell>
        </row>
        <row r="1471">
          <cell r="A1471" t="str">
            <v>600142868</v>
          </cell>
          <cell r="B1471">
            <v>1</v>
          </cell>
        </row>
        <row r="1472">
          <cell r="A1472" t="str">
            <v>600142876</v>
          </cell>
          <cell r="B1472">
            <v>1</v>
          </cell>
        </row>
        <row r="1473">
          <cell r="A1473" t="str">
            <v>600142884</v>
          </cell>
          <cell r="B1473">
            <v>1</v>
          </cell>
        </row>
        <row r="1474">
          <cell r="A1474" t="str">
            <v>600142892</v>
          </cell>
          <cell r="B1474">
            <v>1</v>
          </cell>
        </row>
        <row r="1475">
          <cell r="A1475" t="str">
            <v>600142906</v>
          </cell>
          <cell r="B1475">
            <v>1</v>
          </cell>
        </row>
        <row r="1476">
          <cell r="A1476" t="str">
            <v>600142914</v>
          </cell>
          <cell r="B1476">
            <v>1</v>
          </cell>
        </row>
        <row r="1477">
          <cell r="A1477" t="str">
            <v>600142973</v>
          </cell>
          <cell r="B1477">
            <v>1</v>
          </cell>
        </row>
        <row r="1478">
          <cell r="A1478" t="str">
            <v>600142981</v>
          </cell>
          <cell r="B1478">
            <v>1</v>
          </cell>
        </row>
        <row r="1479">
          <cell r="A1479" t="str">
            <v>600143023</v>
          </cell>
          <cell r="B1479">
            <v>1</v>
          </cell>
        </row>
        <row r="1480">
          <cell r="A1480" t="str">
            <v>600143031</v>
          </cell>
          <cell r="B1480">
            <v>1</v>
          </cell>
        </row>
        <row r="1481">
          <cell r="A1481" t="str">
            <v>600143040</v>
          </cell>
          <cell r="B1481">
            <v>1</v>
          </cell>
        </row>
        <row r="1482">
          <cell r="A1482" t="str">
            <v>600143091</v>
          </cell>
          <cell r="B1482">
            <v>1</v>
          </cell>
        </row>
        <row r="1483">
          <cell r="A1483" t="str">
            <v>600143201</v>
          </cell>
          <cell r="B1483">
            <v>1</v>
          </cell>
        </row>
        <row r="1484">
          <cell r="A1484" t="str">
            <v>600143210</v>
          </cell>
          <cell r="B1484">
            <v>1</v>
          </cell>
        </row>
        <row r="1485">
          <cell r="A1485" t="str">
            <v>600143244</v>
          </cell>
          <cell r="B1485">
            <v>1</v>
          </cell>
        </row>
        <row r="1486">
          <cell r="A1486" t="str">
            <v>600143279</v>
          </cell>
          <cell r="B1486">
            <v>1</v>
          </cell>
        </row>
        <row r="1487">
          <cell r="A1487" t="str">
            <v>600143317</v>
          </cell>
          <cell r="B1487">
            <v>1</v>
          </cell>
        </row>
        <row r="1488">
          <cell r="A1488" t="str">
            <v>600143333</v>
          </cell>
          <cell r="B1488">
            <v>1</v>
          </cell>
        </row>
        <row r="1489">
          <cell r="A1489" t="str">
            <v>600143376</v>
          </cell>
          <cell r="B1489">
            <v>1</v>
          </cell>
        </row>
        <row r="1490">
          <cell r="A1490" t="str">
            <v>600143384</v>
          </cell>
          <cell r="B1490">
            <v>1</v>
          </cell>
        </row>
        <row r="1491">
          <cell r="A1491" t="str">
            <v>600144666</v>
          </cell>
          <cell r="B1491">
            <v>1</v>
          </cell>
        </row>
        <row r="1492">
          <cell r="A1492" t="str">
            <v>600144691</v>
          </cell>
          <cell r="B1492">
            <v>1</v>
          </cell>
        </row>
        <row r="1493">
          <cell r="A1493" t="str">
            <v>600144712</v>
          </cell>
          <cell r="B1493">
            <v>1</v>
          </cell>
        </row>
        <row r="1494">
          <cell r="A1494" t="str">
            <v>600144721</v>
          </cell>
          <cell r="B1494">
            <v>1</v>
          </cell>
        </row>
        <row r="1495">
          <cell r="A1495" t="str">
            <v>600144763</v>
          </cell>
          <cell r="B1495">
            <v>1</v>
          </cell>
        </row>
        <row r="1496">
          <cell r="A1496" t="str">
            <v>600144810</v>
          </cell>
          <cell r="B1496">
            <v>1</v>
          </cell>
        </row>
        <row r="1497">
          <cell r="A1497" t="str">
            <v>600144828</v>
          </cell>
          <cell r="B1497">
            <v>1</v>
          </cell>
        </row>
        <row r="1498">
          <cell r="A1498" t="str">
            <v>600144844</v>
          </cell>
          <cell r="B1498">
            <v>1</v>
          </cell>
        </row>
        <row r="1499">
          <cell r="A1499" t="str">
            <v>600144852</v>
          </cell>
          <cell r="B1499">
            <v>1</v>
          </cell>
        </row>
        <row r="1500">
          <cell r="A1500" t="str">
            <v>600144861</v>
          </cell>
          <cell r="B1500">
            <v>1</v>
          </cell>
        </row>
        <row r="1501">
          <cell r="A1501" t="str">
            <v>600144879</v>
          </cell>
          <cell r="B1501">
            <v>1</v>
          </cell>
        </row>
        <row r="1502">
          <cell r="A1502" t="str">
            <v>600144887</v>
          </cell>
          <cell r="B1502">
            <v>1</v>
          </cell>
        </row>
        <row r="1503">
          <cell r="A1503" t="str">
            <v>600144917</v>
          </cell>
          <cell r="B1503">
            <v>1</v>
          </cell>
        </row>
        <row r="1504">
          <cell r="A1504" t="str">
            <v>600144933</v>
          </cell>
          <cell r="B1504">
            <v>1</v>
          </cell>
        </row>
        <row r="1505">
          <cell r="A1505" t="str">
            <v>600144941</v>
          </cell>
          <cell r="B1505">
            <v>1</v>
          </cell>
        </row>
        <row r="1506">
          <cell r="A1506" t="str">
            <v>600144950</v>
          </cell>
          <cell r="B1506">
            <v>1</v>
          </cell>
        </row>
        <row r="1507">
          <cell r="A1507" t="str">
            <v>600145000</v>
          </cell>
          <cell r="B1507">
            <v>1</v>
          </cell>
        </row>
        <row r="1508">
          <cell r="A1508" t="str">
            <v>600145026</v>
          </cell>
          <cell r="B1508">
            <v>1</v>
          </cell>
        </row>
        <row r="1509">
          <cell r="A1509" t="str">
            <v>600145042</v>
          </cell>
          <cell r="B1509">
            <v>1</v>
          </cell>
        </row>
        <row r="1510">
          <cell r="A1510" t="str">
            <v>600145051</v>
          </cell>
          <cell r="B1510">
            <v>1</v>
          </cell>
        </row>
        <row r="1511">
          <cell r="A1511" t="str">
            <v>600145069</v>
          </cell>
          <cell r="B1511">
            <v>1</v>
          </cell>
        </row>
        <row r="1512">
          <cell r="A1512" t="str">
            <v>600145107</v>
          </cell>
          <cell r="B1512">
            <v>1</v>
          </cell>
        </row>
        <row r="1513">
          <cell r="A1513" t="str">
            <v>600145131</v>
          </cell>
          <cell r="B1513">
            <v>1</v>
          </cell>
        </row>
        <row r="1514">
          <cell r="A1514" t="str">
            <v>600145158</v>
          </cell>
          <cell r="B1514">
            <v>1</v>
          </cell>
        </row>
        <row r="1515">
          <cell r="A1515" t="str">
            <v>600145166</v>
          </cell>
          <cell r="B1515">
            <v>1</v>
          </cell>
        </row>
        <row r="1516">
          <cell r="A1516" t="str">
            <v>600145182</v>
          </cell>
          <cell r="B1516">
            <v>1</v>
          </cell>
        </row>
        <row r="1517">
          <cell r="A1517" t="str">
            <v>600145221</v>
          </cell>
          <cell r="B1517">
            <v>1</v>
          </cell>
        </row>
        <row r="1518">
          <cell r="A1518" t="str">
            <v>600145247</v>
          </cell>
          <cell r="B1518">
            <v>1</v>
          </cell>
        </row>
        <row r="1519">
          <cell r="A1519" t="str">
            <v>600145255</v>
          </cell>
          <cell r="B1519">
            <v>1</v>
          </cell>
        </row>
        <row r="1520">
          <cell r="A1520" t="str">
            <v>600145263</v>
          </cell>
          <cell r="B1520">
            <v>1</v>
          </cell>
        </row>
        <row r="1521">
          <cell r="A1521" t="str">
            <v>600145280</v>
          </cell>
          <cell r="B1521">
            <v>1</v>
          </cell>
        </row>
        <row r="1522">
          <cell r="A1522" t="str">
            <v>600145298</v>
          </cell>
          <cell r="B1522">
            <v>1</v>
          </cell>
        </row>
        <row r="1523">
          <cell r="A1523" t="str">
            <v>600145301</v>
          </cell>
          <cell r="B1523">
            <v>1</v>
          </cell>
        </row>
        <row r="1524">
          <cell r="A1524" t="str">
            <v>600145310</v>
          </cell>
          <cell r="B1524">
            <v>1</v>
          </cell>
        </row>
        <row r="1525">
          <cell r="A1525" t="str">
            <v>600145328</v>
          </cell>
          <cell r="B1525">
            <v>1</v>
          </cell>
        </row>
        <row r="1526">
          <cell r="A1526" t="str">
            <v>600145352</v>
          </cell>
          <cell r="B1526">
            <v>1</v>
          </cell>
        </row>
        <row r="1527">
          <cell r="A1527" t="str">
            <v>600146391</v>
          </cell>
          <cell r="B1527">
            <v>1</v>
          </cell>
        </row>
        <row r="1528">
          <cell r="A1528" t="str">
            <v>600146405</v>
          </cell>
          <cell r="B1528">
            <v>1</v>
          </cell>
        </row>
        <row r="1529">
          <cell r="A1529" t="str">
            <v>600146421</v>
          </cell>
          <cell r="B1529">
            <v>1</v>
          </cell>
        </row>
        <row r="1530">
          <cell r="A1530" t="str">
            <v>600146448</v>
          </cell>
          <cell r="B1530">
            <v>1</v>
          </cell>
        </row>
        <row r="1531">
          <cell r="A1531" t="str">
            <v>600146456</v>
          </cell>
          <cell r="B1531">
            <v>1</v>
          </cell>
        </row>
        <row r="1532">
          <cell r="A1532" t="str">
            <v>600146511</v>
          </cell>
          <cell r="B1532">
            <v>1</v>
          </cell>
        </row>
        <row r="1533">
          <cell r="A1533" t="str">
            <v>600146634</v>
          </cell>
          <cell r="B1533">
            <v>1</v>
          </cell>
        </row>
        <row r="1534">
          <cell r="A1534" t="str">
            <v>600146677</v>
          </cell>
          <cell r="B1534">
            <v>1</v>
          </cell>
        </row>
        <row r="1535">
          <cell r="A1535" t="str">
            <v>600146715</v>
          </cell>
          <cell r="B1535">
            <v>1</v>
          </cell>
        </row>
        <row r="1536">
          <cell r="A1536" t="str">
            <v>600146774</v>
          </cell>
          <cell r="B1536">
            <v>1</v>
          </cell>
        </row>
        <row r="1537">
          <cell r="A1537" t="str">
            <v>600146782</v>
          </cell>
          <cell r="B1537">
            <v>1</v>
          </cell>
        </row>
        <row r="1538">
          <cell r="A1538" t="str">
            <v>600146839</v>
          </cell>
          <cell r="B1538">
            <v>1</v>
          </cell>
        </row>
        <row r="1539">
          <cell r="A1539" t="str">
            <v>600146847</v>
          </cell>
          <cell r="B1539">
            <v>1</v>
          </cell>
        </row>
        <row r="1540">
          <cell r="A1540" t="str">
            <v>600146855</v>
          </cell>
          <cell r="B1540">
            <v>1</v>
          </cell>
        </row>
        <row r="1541">
          <cell r="A1541" t="str">
            <v>600146871</v>
          </cell>
          <cell r="B1541">
            <v>1</v>
          </cell>
        </row>
        <row r="1542">
          <cell r="A1542" t="str">
            <v>600146880</v>
          </cell>
          <cell r="B1542">
            <v>1</v>
          </cell>
        </row>
        <row r="1543">
          <cell r="A1543" t="str">
            <v>600146910</v>
          </cell>
          <cell r="B1543">
            <v>1</v>
          </cell>
        </row>
        <row r="1544">
          <cell r="A1544" t="str">
            <v>600147916</v>
          </cell>
          <cell r="B1544">
            <v>1</v>
          </cell>
        </row>
        <row r="1545">
          <cell r="A1545" t="str">
            <v>600147932</v>
          </cell>
          <cell r="B1545">
            <v>1</v>
          </cell>
        </row>
        <row r="1546">
          <cell r="A1546" t="str">
            <v>600147975</v>
          </cell>
          <cell r="B1546">
            <v>1</v>
          </cell>
        </row>
        <row r="1547">
          <cell r="A1547" t="str">
            <v>600148157</v>
          </cell>
          <cell r="B1547">
            <v>1</v>
          </cell>
        </row>
        <row r="1548">
          <cell r="A1548" t="str">
            <v>600148301</v>
          </cell>
          <cell r="B1548">
            <v>1</v>
          </cell>
        </row>
        <row r="1549">
          <cell r="A1549" t="str">
            <v>600148327</v>
          </cell>
          <cell r="B1549">
            <v>1</v>
          </cell>
        </row>
        <row r="1550">
          <cell r="A1550" t="str">
            <v>600148335</v>
          </cell>
          <cell r="B1550">
            <v>1</v>
          </cell>
        </row>
        <row r="1551">
          <cell r="A1551" t="str">
            <v>600148343</v>
          </cell>
          <cell r="B1551">
            <v>1</v>
          </cell>
        </row>
        <row r="1552">
          <cell r="A1552" t="str">
            <v>600148378</v>
          </cell>
          <cell r="B1552">
            <v>1</v>
          </cell>
        </row>
        <row r="1553">
          <cell r="A1553" t="str">
            <v>600148386</v>
          </cell>
          <cell r="B1553">
            <v>1</v>
          </cell>
        </row>
        <row r="1554">
          <cell r="A1554" t="str">
            <v>600148441</v>
          </cell>
          <cell r="B1554">
            <v>1</v>
          </cell>
        </row>
        <row r="1555">
          <cell r="A1555" t="str">
            <v>600148459</v>
          </cell>
          <cell r="B1555">
            <v>1</v>
          </cell>
        </row>
        <row r="1556">
          <cell r="A1556" t="str">
            <v>600148467</v>
          </cell>
          <cell r="B1556">
            <v>1</v>
          </cell>
        </row>
        <row r="1557">
          <cell r="A1557" t="str">
            <v>600148491</v>
          </cell>
          <cell r="B1557">
            <v>1</v>
          </cell>
        </row>
        <row r="1558">
          <cell r="A1558" t="str">
            <v>600148505</v>
          </cell>
          <cell r="B1558">
            <v>1</v>
          </cell>
        </row>
        <row r="1559">
          <cell r="A1559" t="str">
            <v>600148513</v>
          </cell>
          <cell r="B1559">
            <v>1</v>
          </cell>
        </row>
        <row r="1560">
          <cell r="A1560" t="str">
            <v>600148530</v>
          </cell>
          <cell r="B1560">
            <v>1</v>
          </cell>
        </row>
        <row r="1561">
          <cell r="A1561" t="str">
            <v>600148581</v>
          </cell>
          <cell r="B1561">
            <v>1</v>
          </cell>
        </row>
        <row r="1562">
          <cell r="A1562" t="str">
            <v>600149536</v>
          </cell>
          <cell r="B1562">
            <v>1</v>
          </cell>
        </row>
        <row r="1563">
          <cell r="A1563" t="str">
            <v>600149544</v>
          </cell>
          <cell r="B1563">
            <v>1</v>
          </cell>
        </row>
        <row r="1564">
          <cell r="A1564" t="str">
            <v>600149552</v>
          </cell>
          <cell r="B1564">
            <v>1</v>
          </cell>
        </row>
        <row r="1565">
          <cell r="A1565" t="str">
            <v>600149579</v>
          </cell>
          <cell r="B1565">
            <v>1</v>
          </cell>
        </row>
        <row r="1566">
          <cell r="A1566" t="str">
            <v>600149587</v>
          </cell>
          <cell r="B1566">
            <v>1</v>
          </cell>
        </row>
        <row r="1567">
          <cell r="A1567" t="str">
            <v>600149595</v>
          </cell>
          <cell r="B1567">
            <v>1</v>
          </cell>
        </row>
        <row r="1568">
          <cell r="A1568" t="str">
            <v>600149609</v>
          </cell>
          <cell r="B1568">
            <v>1</v>
          </cell>
        </row>
        <row r="1569">
          <cell r="A1569" t="str">
            <v>600149617</v>
          </cell>
          <cell r="B1569">
            <v>1</v>
          </cell>
        </row>
        <row r="1570">
          <cell r="A1570" t="str">
            <v>600149625</v>
          </cell>
          <cell r="B1570">
            <v>1</v>
          </cell>
        </row>
        <row r="1571">
          <cell r="A1571" t="str">
            <v>600149633</v>
          </cell>
          <cell r="B1571">
            <v>1</v>
          </cell>
        </row>
        <row r="1572">
          <cell r="A1572" t="str">
            <v>600149641</v>
          </cell>
          <cell r="B1572">
            <v>1</v>
          </cell>
        </row>
        <row r="1573">
          <cell r="A1573" t="str">
            <v>600149650</v>
          </cell>
          <cell r="B1573">
            <v>1</v>
          </cell>
        </row>
        <row r="1574">
          <cell r="A1574" t="str">
            <v>600149668</v>
          </cell>
          <cell r="B1574">
            <v>1</v>
          </cell>
        </row>
        <row r="1575">
          <cell r="A1575" t="str">
            <v>600149676</v>
          </cell>
          <cell r="B1575">
            <v>1</v>
          </cell>
        </row>
        <row r="1576">
          <cell r="A1576" t="str">
            <v>600149684</v>
          </cell>
          <cell r="B1576">
            <v>1</v>
          </cell>
        </row>
        <row r="1577">
          <cell r="A1577" t="str">
            <v>600149722</v>
          </cell>
          <cell r="B1577">
            <v>1</v>
          </cell>
        </row>
        <row r="1578">
          <cell r="A1578" t="str">
            <v>600149731</v>
          </cell>
          <cell r="B1578">
            <v>1</v>
          </cell>
        </row>
        <row r="1579">
          <cell r="A1579" t="str">
            <v>600149749</v>
          </cell>
          <cell r="B1579">
            <v>1</v>
          </cell>
        </row>
        <row r="1580">
          <cell r="A1580" t="str">
            <v>600149757</v>
          </cell>
          <cell r="B1580">
            <v>1</v>
          </cell>
        </row>
        <row r="1581">
          <cell r="A1581" t="str">
            <v>600149773</v>
          </cell>
          <cell r="B1581">
            <v>1</v>
          </cell>
        </row>
        <row r="1582">
          <cell r="A1582" t="str">
            <v>600149781</v>
          </cell>
          <cell r="B1582">
            <v>1</v>
          </cell>
        </row>
        <row r="1583">
          <cell r="A1583" t="str">
            <v>600149790</v>
          </cell>
          <cell r="B1583">
            <v>1</v>
          </cell>
        </row>
        <row r="1584">
          <cell r="A1584" t="str">
            <v>600149803</v>
          </cell>
          <cell r="B1584">
            <v>1</v>
          </cell>
        </row>
        <row r="1585">
          <cell r="A1585" t="str">
            <v>600149811</v>
          </cell>
          <cell r="B1585">
            <v>1</v>
          </cell>
        </row>
        <row r="1586">
          <cell r="A1586" t="str">
            <v>600149846</v>
          </cell>
          <cell r="B1586">
            <v>1</v>
          </cell>
        </row>
        <row r="1587">
          <cell r="A1587" t="str">
            <v>600149862</v>
          </cell>
          <cell r="B1587">
            <v>1</v>
          </cell>
        </row>
        <row r="1588">
          <cell r="A1588" t="str">
            <v>600149919</v>
          </cell>
          <cell r="B1588">
            <v>1</v>
          </cell>
        </row>
        <row r="1589">
          <cell r="A1589" t="str">
            <v>600149960</v>
          </cell>
          <cell r="B1589">
            <v>1</v>
          </cell>
        </row>
        <row r="1590">
          <cell r="A1590" t="str">
            <v>600149978</v>
          </cell>
          <cell r="B1590">
            <v>1</v>
          </cell>
        </row>
        <row r="1591">
          <cell r="A1591" t="str">
            <v>600150003</v>
          </cell>
          <cell r="B1591">
            <v>1</v>
          </cell>
        </row>
        <row r="1592">
          <cell r="A1592" t="str">
            <v>600150011</v>
          </cell>
          <cell r="B1592">
            <v>1</v>
          </cell>
        </row>
        <row r="1593">
          <cell r="A1593" t="str">
            <v>600150020</v>
          </cell>
          <cell r="B1593">
            <v>1</v>
          </cell>
        </row>
        <row r="1594">
          <cell r="A1594" t="str">
            <v>600150046</v>
          </cell>
          <cell r="B1594">
            <v>1</v>
          </cell>
        </row>
        <row r="1595">
          <cell r="A1595" t="str">
            <v>600150054</v>
          </cell>
          <cell r="B1595">
            <v>1</v>
          </cell>
        </row>
        <row r="1596">
          <cell r="A1596" t="str">
            <v>600150062</v>
          </cell>
          <cell r="B1596">
            <v>1</v>
          </cell>
        </row>
        <row r="1597">
          <cell r="A1597" t="str">
            <v>600150071</v>
          </cell>
          <cell r="B1597">
            <v>1</v>
          </cell>
        </row>
        <row r="1598">
          <cell r="A1598" t="str">
            <v>600150089</v>
          </cell>
          <cell r="B1598">
            <v>1</v>
          </cell>
        </row>
        <row r="1599">
          <cell r="A1599" t="str">
            <v>600150097</v>
          </cell>
          <cell r="B1599">
            <v>1</v>
          </cell>
        </row>
        <row r="1600">
          <cell r="A1600" t="str">
            <v>600150143</v>
          </cell>
          <cell r="B1600">
            <v>1</v>
          </cell>
        </row>
        <row r="1601">
          <cell r="A1601" t="str">
            <v>600150500</v>
          </cell>
          <cell r="B1601">
            <v>1</v>
          </cell>
        </row>
        <row r="1602">
          <cell r="A1602" t="str">
            <v>600150518</v>
          </cell>
          <cell r="B1602">
            <v>1</v>
          </cell>
        </row>
        <row r="1603">
          <cell r="A1603" t="str">
            <v>600150585</v>
          </cell>
          <cell r="B1603">
            <v>1</v>
          </cell>
        </row>
        <row r="1604">
          <cell r="A1604" t="str">
            <v>600150607</v>
          </cell>
          <cell r="B1604">
            <v>1</v>
          </cell>
        </row>
        <row r="1605">
          <cell r="A1605" t="str">
            <v>600150623</v>
          </cell>
          <cell r="B1605">
            <v>1</v>
          </cell>
        </row>
        <row r="1606">
          <cell r="A1606" t="str">
            <v>600150631</v>
          </cell>
          <cell r="B1606">
            <v>1</v>
          </cell>
        </row>
        <row r="1607">
          <cell r="A1607" t="str">
            <v>600150640</v>
          </cell>
          <cell r="B1607">
            <v>1</v>
          </cell>
        </row>
        <row r="1608">
          <cell r="A1608" t="str">
            <v>600150658</v>
          </cell>
          <cell r="B1608">
            <v>1</v>
          </cell>
        </row>
        <row r="1609">
          <cell r="A1609" t="str">
            <v>600161447</v>
          </cell>
          <cell r="B1609">
            <v>1</v>
          </cell>
        </row>
        <row r="1610">
          <cell r="A1610" t="str">
            <v>600161455</v>
          </cell>
          <cell r="B1610">
            <v>1</v>
          </cell>
        </row>
        <row r="1611">
          <cell r="A1611" t="str">
            <v>600161463</v>
          </cell>
          <cell r="B1611">
            <v>1</v>
          </cell>
        </row>
        <row r="1612">
          <cell r="A1612" t="str">
            <v>600165973</v>
          </cell>
          <cell r="B1612">
            <v>1</v>
          </cell>
        </row>
        <row r="1613">
          <cell r="A1613" t="str">
            <v>610400363</v>
          </cell>
          <cell r="B1613">
            <v>1</v>
          </cell>
        </row>
        <row r="1614">
          <cell r="A1614" t="str">
            <v>613600797</v>
          </cell>
          <cell r="B1614">
            <v>1</v>
          </cell>
        </row>
        <row r="1615">
          <cell r="A1615" t="str">
            <v>614400601</v>
          </cell>
          <cell r="B1615">
            <v>1</v>
          </cell>
        </row>
        <row r="1616">
          <cell r="A1616" t="str">
            <v>615800386</v>
          </cell>
          <cell r="B1616">
            <v>1</v>
          </cell>
        </row>
        <row r="1617">
          <cell r="A1617" t="str">
            <v>616800461</v>
          </cell>
          <cell r="B1617">
            <v>1</v>
          </cell>
        </row>
        <row r="1618">
          <cell r="A1618" t="str">
            <v>617500720</v>
          </cell>
          <cell r="B1618">
            <v>1</v>
          </cell>
        </row>
        <row r="1619">
          <cell r="A1619" t="str">
            <v>618201254</v>
          </cell>
          <cell r="B1619">
            <v>1</v>
          </cell>
        </row>
        <row r="1620">
          <cell r="A1620" t="str">
            <v>618600663</v>
          </cell>
          <cell r="B1620">
            <v>1</v>
          </cell>
        </row>
        <row r="1621">
          <cell r="A1621" t="str">
            <v>650015142</v>
          </cell>
          <cell r="B1621">
            <v>1</v>
          </cell>
        </row>
        <row r="1622">
          <cell r="A1622" t="str">
            <v>650016351</v>
          </cell>
          <cell r="B1622">
            <v>1</v>
          </cell>
        </row>
        <row r="1623">
          <cell r="A1623" t="str">
            <v>650018273</v>
          </cell>
          <cell r="B1623">
            <v>1</v>
          </cell>
        </row>
        <row r="1624">
          <cell r="A1624" t="str">
            <v>650018290</v>
          </cell>
          <cell r="B1624">
            <v>1</v>
          </cell>
        </row>
        <row r="1625">
          <cell r="A1625" t="str">
            <v>650020936</v>
          </cell>
          <cell r="B1625">
            <v>1</v>
          </cell>
        </row>
        <row r="1626">
          <cell r="A1626" t="str">
            <v>650022181</v>
          </cell>
          <cell r="B1626">
            <v>1</v>
          </cell>
        </row>
        <row r="1627">
          <cell r="A1627" t="str">
            <v>650022882</v>
          </cell>
          <cell r="B1627">
            <v>1</v>
          </cell>
        </row>
        <row r="1628">
          <cell r="A1628" t="str">
            <v>650023731</v>
          </cell>
          <cell r="B1628">
            <v>1</v>
          </cell>
        </row>
        <row r="1629">
          <cell r="A1629" t="str">
            <v>650024117</v>
          </cell>
          <cell r="B1629">
            <v>1</v>
          </cell>
        </row>
        <row r="1630">
          <cell r="A1630" t="str">
            <v>650024508</v>
          </cell>
          <cell r="B1630">
            <v>1</v>
          </cell>
        </row>
        <row r="1631">
          <cell r="A1631" t="str">
            <v>650025067</v>
          </cell>
          <cell r="B1631">
            <v>1</v>
          </cell>
        </row>
        <row r="1632">
          <cell r="A1632" t="str">
            <v>650026217</v>
          </cell>
          <cell r="B1632">
            <v>1</v>
          </cell>
        </row>
        <row r="1633">
          <cell r="A1633" t="str">
            <v>650026322</v>
          </cell>
          <cell r="B1633">
            <v>1</v>
          </cell>
        </row>
        <row r="1634">
          <cell r="A1634" t="str">
            <v>650030168</v>
          </cell>
          <cell r="B1634">
            <v>1</v>
          </cell>
        </row>
        <row r="1635">
          <cell r="A1635" t="str">
            <v>650030940</v>
          </cell>
          <cell r="B1635">
            <v>1</v>
          </cell>
        </row>
        <row r="1636">
          <cell r="A1636" t="str">
            <v>650031946</v>
          </cell>
          <cell r="B1636">
            <v>1</v>
          </cell>
        </row>
        <row r="1637">
          <cell r="A1637" t="str">
            <v>650036042</v>
          </cell>
          <cell r="B1637">
            <v>1</v>
          </cell>
        </row>
        <row r="1638">
          <cell r="A1638" t="str">
            <v>650038223</v>
          </cell>
          <cell r="B1638">
            <v>1</v>
          </cell>
        </row>
        <row r="1639">
          <cell r="A1639" t="str">
            <v>650038410</v>
          </cell>
          <cell r="B1639">
            <v>1</v>
          </cell>
        </row>
        <row r="1640">
          <cell r="A1640" t="str">
            <v>650038509</v>
          </cell>
          <cell r="B1640">
            <v>1</v>
          </cell>
        </row>
        <row r="1641">
          <cell r="A1641" t="str">
            <v>650038550</v>
          </cell>
          <cell r="B1641">
            <v>1</v>
          </cell>
        </row>
        <row r="1642">
          <cell r="A1642" t="str">
            <v>650039424</v>
          </cell>
          <cell r="B1642">
            <v>1</v>
          </cell>
        </row>
        <row r="1643">
          <cell r="A1643" t="str">
            <v>650039611</v>
          </cell>
          <cell r="B1643">
            <v>1</v>
          </cell>
        </row>
        <row r="1644">
          <cell r="A1644" t="str">
            <v>650041330</v>
          </cell>
          <cell r="B1644">
            <v>1</v>
          </cell>
        </row>
        <row r="1645">
          <cell r="A1645" t="str">
            <v>650041445</v>
          </cell>
          <cell r="B1645">
            <v>1</v>
          </cell>
        </row>
        <row r="1646">
          <cell r="A1646" t="str">
            <v>650042395</v>
          </cell>
          <cell r="B1646">
            <v>1</v>
          </cell>
        </row>
        <row r="1647">
          <cell r="A1647" t="str">
            <v>650045424</v>
          </cell>
          <cell r="B1647">
            <v>1</v>
          </cell>
        </row>
        <row r="1648">
          <cell r="A1648" t="str">
            <v>650045912</v>
          </cell>
          <cell r="B1648">
            <v>1</v>
          </cell>
        </row>
        <row r="1649">
          <cell r="A1649" t="str">
            <v>650050258</v>
          </cell>
          <cell r="B1649">
            <v>1</v>
          </cell>
        </row>
        <row r="1650">
          <cell r="A1650" t="str">
            <v>650050444</v>
          </cell>
          <cell r="B1650">
            <v>1</v>
          </cell>
        </row>
        <row r="1651">
          <cell r="A1651" t="str">
            <v>650051351</v>
          </cell>
          <cell r="B1651">
            <v>1</v>
          </cell>
        </row>
        <row r="1652">
          <cell r="A1652" t="str">
            <v>650051653</v>
          </cell>
          <cell r="B1652">
            <v>1</v>
          </cell>
        </row>
        <row r="1653">
          <cell r="A1653" t="str">
            <v>650052366</v>
          </cell>
          <cell r="B1653">
            <v>1</v>
          </cell>
        </row>
        <row r="1654">
          <cell r="A1654" t="str">
            <v>650052447</v>
          </cell>
          <cell r="B1654">
            <v>1</v>
          </cell>
        </row>
        <row r="1655">
          <cell r="A1655" t="str">
            <v>650052927</v>
          </cell>
          <cell r="B1655">
            <v>1</v>
          </cell>
        </row>
        <row r="1656">
          <cell r="A1656" t="str">
            <v>650053109</v>
          </cell>
          <cell r="B1656">
            <v>1</v>
          </cell>
        </row>
        <row r="1657">
          <cell r="A1657" t="str">
            <v>650053192</v>
          </cell>
          <cell r="B1657">
            <v>1</v>
          </cell>
        </row>
        <row r="1658">
          <cell r="A1658" t="str">
            <v>650053265</v>
          </cell>
          <cell r="B1658">
            <v>1</v>
          </cell>
        </row>
        <row r="1659">
          <cell r="A1659" t="str">
            <v>650053346</v>
          </cell>
          <cell r="B1659">
            <v>1</v>
          </cell>
        </row>
        <row r="1660">
          <cell r="A1660" t="str">
            <v>650055349</v>
          </cell>
          <cell r="B1660">
            <v>1</v>
          </cell>
        </row>
        <row r="1661">
          <cell r="A1661" t="str">
            <v>650058135</v>
          </cell>
          <cell r="B1661">
            <v>1</v>
          </cell>
        </row>
        <row r="1662">
          <cell r="A1662" t="str">
            <v>650059140</v>
          </cell>
          <cell r="B1662">
            <v>1</v>
          </cell>
        </row>
        <row r="1663">
          <cell r="A1663" t="str">
            <v>650059794</v>
          </cell>
          <cell r="B1663">
            <v>1</v>
          </cell>
        </row>
        <row r="1664">
          <cell r="A1664" t="str">
            <v>650059905</v>
          </cell>
          <cell r="B1664">
            <v>1</v>
          </cell>
        </row>
        <row r="1665">
          <cell r="A1665" t="str">
            <v>650059964</v>
          </cell>
          <cell r="B1665">
            <v>1</v>
          </cell>
        </row>
        <row r="1666">
          <cell r="A1666" t="str">
            <v>650059999</v>
          </cell>
          <cell r="B1666">
            <v>1</v>
          </cell>
        </row>
        <row r="1667">
          <cell r="A1667" t="str">
            <v>650060954</v>
          </cell>
          <cell r="B1667">
            <v>1</v>
          </cell>
        </row>
        <row r="1668">
          <cell r="A1668" t="str">
            <v>650064216</v>
          </cell>
          <cell r="B1668">
            <v>1</v>
          </cell>
        </row>
        <row r="1669">
          <cell r="A1669" t="str">
            <v>650064411</v>
          </cell>
          <cell r="B1669">
            <v>1</v>
          </cell>
        </row>
        <row r="1670">
          <cell r="A1670" t="str">
            <v>650064496</v>
          </cell>
          <cell r="B1670">
            <v>1</v>
          </cell>
        </row>
        <row r="1671">
          <cell r="A1671" t="str">
            <v>650064534</v>
          </cell>
          <cell r="B1671">
            <v>1</v>
          </cell>
        </row>
        <row r="1672">
          <cell r="A1672" t="str">
            <v>650064577</v>
          </cell>
          <cell r="B1672">
            <v>1</v>
          </cell>
        </row>
        <row r="1673">
          <cell r="A1673" t="str">
            <v>650065298</v>
          </cell>
          <cell r="B1673">
            <v>1</v>
          </cell>
        </row>
        <row r="1674">
          <cell r="A1674" t="str">
            <v>650065484</v>
          </cell>
          <cell r="B1674">
            <v>1</v>
          </cell>
        </row>
        <row r="1675">
          <cell r="A1675" t="str">
            <v>650065522</v>
          </cell>
          <cell r="B1675">
            <v>1</v>
          </cell>
        </row>
        <row r="1676">
          <cell r="A1676" t="str">
            <v>650069595</v>
          </cell>
          <cell r="B1676">
            <v>1</v>
          </cell>
        </row>
        <row r="1677">
          <cell r="A1677" t="str">
            <v>650069722</v>
          </cell>
          <cell r="B1677">
            <v>1</v>
          </cell>
        </row>
        <row r="1678">
          <cell r="A1678" t="str">
            <v>650074734</v>
          </cell>
          <cell r="B1678">
            <v>1</v>
          </cell>
        </row>
        <row r="1679">
          <cell r="A1679" t="str">
            <v>650075609</v>
          </cell>
          <cell r="B1679">
            <v>1</v>
          </cell>
        </row>
        <row r="1680">
          <cell r="A1680" t="str">
            <v>651015227</v>
          </cell>
          <cell r="B1680">
            <v>1</v>
          </cell>
        </row>
        <row r="1681">
          <cell r="A1681" t="str">
            <v>651016444</v>
          </cell>
          <cell r="B1681">
            <v>1</v>
          </cell>
        </row>
        <row r="1682">
          <cell r="A1682" t="str">
            <v>651024617</v>
          </cell>
          <cell r="B1682">
            <v>1</v>
          </cell>
        </row>
        <row r="1683">
          <cell r="A1683" t="str">
            <v>651034221</v>
          </cell>
          <cell r="B1683">
            <v>1</v>
          </cell>
        </row>
        <row r="1684">
          <cell r="A1684" t="str">
            <v>651039720</v>
          </cell>
          <cell r="B1684">
            <v>1</v>
          </cell>
        </row>
        <row r="1685">
          <cell r="A1685" t="str">
            <v>651039983</v>
          </cell>
          <cell r="B1685">
            <v>1</v>
          </cell>
        </row>
        <row r="1686">
          <cell r="A1686" t="str">
            <v>651040604</v>
          </cell>
          <cell r="B1686">
            <v>1</v>
          </cell>
        </row>
        <row r="1687">
          <cell r="A1687" t="str">
            <v>691000115</v>
          </cell>
          <cell r="B1687">
            <v>1</v>
          </cell>
        </row>
        <row r="1688">
          <cell r="A1688" t="str">
            <v>691000158</v>
          </cell>
          <cell r="B1688">
            <v>1</v>
          </cell>
        </row>
        <row r="1689">
          <cell r="A1689" t="str">
            <v>691000832</v>
          </cell>
          <cell r="B1689">
            <v>1</v>
          </cell>
        </row>
        <row r="1690">
          <cell r="A1690" t="str">
            <v>691000905</v>
          </cell>
          <cell r="B1690">
            <v>1</v>
          </cell>
        </row>
        <row r="1691">
          <cell r="A1691" t="str">
            <v>691001073</v>
          </cell>
          <cell r="B1691">
            <v>1</v>
          </cell>
        </row>
        <row r="1692">
          <cell r="A1692" t="str">
            <v>691001146</v>
          </cell>
          <cell r="B1692">
            <v>1</v>
          </cell>
        </row>
        <row r="1693">
          <cell r="A1693" t="str">
            <v>691002207</v>
          </cell>
          <cell r="B1693">
            <v>1</v>
          </cell>
        </row>
        <row r="1694">
          <cell r="A1694" t="str">
            <v>691002371</v>
          </cell>
          <cell r="B1694">
            <v>1</v>
          </cell>
        </row>
        <row r="1695">
          <cell r="A1695" t="str">
            <v>691002762</v>
          </cell>
          <cell r="B1695">
            <v>1</v>
          </cell>
        </row>
        <row r="1696">
          <cell r="A1696" t="str">
            <v>691002819</v>
          </cell>
          <cell r="B1696">
            <v>1</v>
          </cell>
        </row>
        <row r="1697">
          <cell r="A1697" t="str">
            <v>691003793</v>
          </cell>
          <cell r="B1697">
            <v>1</v>
          </cell>
        </row>
        <row r="1698">
          <cell r="A1698" t="str">
            <v>691003939</v>
          </cell>
          <cell r="B1698">
            <v>1</v>
          </cell>
        </row>
        <row r="1699">
          <cell r="A1699" t="str">
            <v>691004005</v>
          </cell>
          <cell r="B1699">
            <v>1</v>
          </cell>
        </row>
        <row r="1700">
          <cell r="A1700" t="str">
            <v>691004111</v>
          </cell>
          <cell r="B1700">
            <v>1</v>
          </cell>
        </row>
        <row r="1701">
          <cell r="A1701" t="str">
            <v>691004790</v>
          </cell>
          <cell r="B1701">
            <v>1</v>
          </cell>
        </row>
        <row r="1702">
          <cell r="A1702" t="str">
            <v>691004854</v>
          </cell>
          <cell r="B1702">
            <v>1</v>
          </cell>
        </row>
        <row r="1703">
          <cell r="A1703" t="str">
            <v>691004862</v>
          </cell>
          <cell r="B1703">
            <v>1</v>
          </cell>
        </row>
        <row r="1704">
          <cell r="A1704" t="str">
            <v>691004871</v>
          </cell>
          <cell r="B1704">
            <v>1</v>
          </cell>
        </row>
        <row r="1705">
          <cell r="A1705" t="str">
            <v>691004951</v>
          </cell>
          <cell r="B1705">
            <v>1</v>
          </cell>
        </row>
        <row r="1706">
          <cell r="A1706" t="str">
            <v>691005001</v>
          </cell>
          <cell r="B1706">
            <v>1</v>
          </cell>
        </row>
        <row r="1707">
          <cell r="A1707" t="str">
            <v>691005192</v>
          </cell>
          <cell r="B1707">
            <v>1</v>
          </cell>
        </row>
        <row r="1708">
          <cell r="A1708" t="str">
            <v>691005281</v>
          </cell>
          <cell r="B170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0"/>
  <sheetViews>
    <sheetView tabSelected="1" zoomScale="80" zoomScaleNormal="80" workbookViewId="0">
      <pane ySplit="8" topLeftCell="A9" activePane="bottomLeft" state="frozen"/>
      <selection pane="bottomLeft"/>
    </sheetView>
  </sheetViews>
  <sheetFormatPr defaultColWidth="9.140625" defaultRowHeight="15"/>
  <cols>
    <col min="1" max="1" width="17.28515625" style="54" customWidth="1"/>
    <col min="2" max="2" width="10.85546875" style="54" customWidth="1"/>
    <col min="3" max="3" width="21.5703125" style="54" customWidth="1"/>
    <col min="4" max="4" width="4" style="55" customWidth="1"/>
    <col min="5" max="6" width="5" style="55" customWidth="1"/>
    <col min="7" max="7" width="5.85546875" style="55" customWidth="1"/>
    <col min="8" max="8" width="12.85546875" style="54" customWidth="1"/>
    <col min="9" max="23" width="6.5703125" style="54" hidden="1" customWidth="1"/>
    <col min="24" max="24" width="8.5703125" style="54" customWidth="1"/>
    <col min="25" max="25" width="6.28515625" style="55" customWidth="1"/>
    <col min="26" max="40" width="7.7109375" style="64" hidden="1" customWidth="1"/>
    <col min="41" max="41" width="12.42578125" style="54" bestFit="1" customWidth="1"/>
    <col min="42" max="44" width="9.42578125" style="54" customWidth="1"/>
    <col min="45" max="45" width="9.85546875" style="54" bestFit="1" customWidth="1"/>
    <col min="46" max="46" width="10.85546875" style="54" bestFit="1" customWidth="1"/>
    <col min="47" max="47" width="10.85546875" style="54" customWidth="1"/>
    <col min="48" max="49" width="10.28515625" style="54" customWidth="1"/>
    <col min="50" max="51" width="13.85546875" style="54" customWidth="1"/>
    <col min="52" max="52" width="12.42578125" style="54" customWidth="1"/>
    <col min="53" max="53" width="12" style="54" customWidth="1"/>
    <col min="54" max="54" width="10.140625" style="158" customWidth="1"/>
    <col min="55" max="55" width="7.5703125" style="54" customWidth="1"/>
    <col min="56" max="56" width="9.140625" style="54" customWidth="1"/>
    <col min="57" max="57" width="17.7109375" style="54" bestFit="1" customWidth="1"/>
    <col min="58" max="16384" width="9.140625" style="54"/>
  </cols>
  <sheetData>
    <row r="1" spans="1:58" s="165" customFormat="1" ht="20.25" customHeight="1">
      <c r="A1" s="165" t="s">
        <v>300</v>
      </c>
      <c r="D1" s="166"/>
      <c r="E1" s="166"/>
      <c r="F1" s="166"/>
      <c r="G1" s="166"/>
      <c r="Y1" s="166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BB1" s="168"/>
    </row>
    <row r="2" spans="1:58" s="165" customFormat="1" ht="20.25" customHeight="1">
      <c r="A2" s="169" t="s">
        <v>301</v>
      </c>
      <c r="D2" s="166"/>
      <c r="E2" s="166"/>
      <c r="F2" s="166"/>
      <c r="G2" s="166"/>
      <c r="Y2" s="166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BB2" s="168"/>
    </row>
    <row r="3" spans="1:58" s="165" customFormat="1" ht="20.25" customHeight="1">
      <c r="D3" s="166"/>
      <c r="E3" s="166"/>
      <c r="F3" s="166"/>
      <c r="G3" s="166"/>
      <c r="Y3" s="166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BB3" s="168"/>
    </row>
    <row r="4" spans="1:58" s="165" customFormat="1" ht="20.25" customHeight="1" thickBot="1">
      <c r="A4" s="170" t="s">
        <v>290</v>
      </c>
      <c r="D4" s="166"/>
      <c r="E4" s="166"/>
      <c r="F4" s="166"/>
      <c r="G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BB4" s="168"/>
      <c r="BC4" s="170" t="s">
        <v>297</v>
      </c>
    </row>
    <row r="5" spans="1:58" s="47" customFormat="1" ht="27.75" customHeight="1">
      <c r="A5" s="154"/>
      <c r="B5" s="110"/>
      <c r="C5" s="110"/>
      <c r="D5" s="200" t="s">
        <v>1</v>
      </c>
      <c r="E5" s="201"/>
      <c r="F5" s="201"/>
      <c r="G5" s="201"/>
      <c r="H5" s="186" t="s">
        <v>32</v>
      </c>
      <c r="I5" s="201" t="s">
        <v>265</v>
      </c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188" t="s">
        <v>281</v>
      </c>
      <c r="Y5" s="188" t="s">
        <v>282</v>
      </c>
      <c r="Z5" s="191" t="s">
        <v>266</v>
      </c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74" t="s">
        <v>267</v>
      </c>
      <c r="AP5" s="75" t="s">
        <v>283</v>
      </c>
      <c r="AQ5" s="75" t="s">
        <v>283</v>
      </c>
      <c r="AR5" s="75" t="s">
        <v>283</v>
      </c>
      <c r="AS5" s="76" t="s">
        <v>268</v>
      </c>
      <c r="AT5" s="76" t="s">
        <v>268</v>
      </c>
      <c r="AU5" s="76" t="s">
        <v>268</v>
      </c>
      <c r="AV5" s="192" t="s">
        <v>291</v>
      </c>
      <c r="AW5" s="192"/>
      <c r="AX5" s="180" t="s">
        <v>292</v>
      </c>
      <c r="AY5" s="76" t="s">
        <v>268</v>
      </c>
      <c r="AZ5" s="183" t="s">
        <v>285</v>
      </c>
      <c r="BA5" s="206" t="s">
        <v>284</v>
      </c>
      <c r="BB5" s="194" t="s">
        <v>295</v>
      </c>
      <c r="BC5" s="195"/>
    </row>
    <row r="6" spans="1:58" s="47" customFormat="1" ht="21.75" customHeight="1">
      <c r="A6" s="111"/>
      <c r="B6" s="112"/>
      <c r="C6" s="112"/>
      <c r="D6" s="202" t="s">
        <v>17</v>
      </c>
      <c r="E6" s="198" t="s">
        <v>21</v>
      </c>
      <c r="F6" s="199" t="s">
        <v>296</v>
      </c>
      <c r="G6" s="198" t="s">
        <v>280</v>
      </c>
      <c r="H6" s="187"/>
      <c r="I6" s="204" t="s">
        <v>269</v>
      </c>
      <c r="J6" s="204"/>
      <c r="K6" s="204"/>
      <c r="L6" s="204" t="s">
        <v>270</v>
      </c>
      <c r="M6" s="204"/>
      <c r="N6" s="204"/>
      <c r="O6" s="204" t="s">
        <v>271</v>
      </c>
      <c r="P6" s="204"/>
      <c r="Q6" s="204"/>
      <c r="R6" s="204" t="s">
        <v>272</v>
      </c>
      <c r="S6" s="204"/>
      <c r="T6" s="204"/>
      <c r="U6" s="204" t="s">
        <v>273</v>
      </c>
      <c r="V6" s="204"/>
      <c r="W6" s="204"/>
      <c r="X6" s="189"/>
      <c r="Y6" s="189"/>
      <c r="Z6" s="179" t="s">
        <v>269</v>
      </c>
      <c r="AA6" s="179"/>
      <c r="AB6" s="179"/>
      <c r="AC6" s="179" t="s">
        <v>270</v>
      </c>
      <c r="AD6" s="179"/>
      <c r="AE6" s="179"/>
      <c r="AF6" s="179" t="s">
        <v>271</v>
      </c>
      <c r="AG6" s="179"/>
      <c r="AH6" s="179"/>
      <c r="AI6" s="179" t="s">
        <v>272</v>
      </c>
      <c r="AJ6" s="179"/>
      <c r="AK6" s="179"/>
      <c r="AL6" s="179" t="s">
        <v>273</v>
      </c>
      <c r="AM6" s="179"/>
      <c r="AN6" s="179"/>
      <c r="AO6" s="66" t="s">
        <v>264</v>
      </c>
      <c r="AP6" s="70">
        <v>3500</v>
      </c>
      <c r="AQ6" s="70">
        <v>1900</v>
      </c>
      <c r="AR6" s="70">
        <v>1300</v>
      </c>
      <c r="AS6" s="67">
        <v>4000</v>
      </c>
      <c r="AT6" s="67">
        <v>3000</v>
      </c>
      <c r="AU6" s="67">
        <v>2500</v>
      </c>
      <c r="AV6" s="193"/>
      <c r="AW6" s="193"/>
      <c r="AX6" s="181"/>
      <c r="AY6" s="146" t="s">
        <v>287</v>
      </c>
      <c r="AZ6" s="184"/>
      <c r="BA6" s="207"/>
      <c r="BB6" s="196"/>
      <c r="BC6" s="197"/>
    </row>
    <row r="7" spans="1:58" s="52" customFormat="1" ht="40.5" customHeight="1" thickBot="1">
      <c r="A7" s="113"/>
      <c r="B7" s="114"/>
      <c r="C7" s="114"/>
      <c r="D7" s="203"/>
      <c r="E7" s="199"/>
      <c r="F7" s="205"/>
      <c r="G7" s="199"/>
      <c r="H7" s="187"/>
      <c r="I7" s="120" t="s">
        <v>274</v>
      </c>
      <c r="J7" s="120" t="s">
        <v>275</v>
      </c>
      <c r="K7" s="120" t="s">
        <v>276</v>
      </c>
      <c r="L7" s="120" t="s">
        <v>274</v>
      </c>
      <c r="M7" s="120" t="s">
        <v>275</v>
      </c>
      <c r="N7" s="120" t="s">
        <v>276</v>
      </c>
      <c r="O7" s="120" t="s">
        <v>274</v>
      </c>
      <c r="P7" s="120" t="s">
        <v>275</v>
      </c>
      <c r="Q7" s="120" t="s">
        <v>276</v>
      </c>
      <c r="R7" s="120" t="s">
        <v>274</v>
      </c>
      <c r="S7" s="120" t="s">
        <v>275</v>
      </c>
      <c r="T7" s="120" t="s">
        <v>276</v>
      </c>
      <c r="U7" s="120" t="s">
        <v>274</v>
      </c>
      <c r="V7" s="120" t="s">
        <v>275</v>
      </c>
      <c r="W7" s="120" t="s">
        <v>276</v>
      </c>
      <c r="X7" s="190"/>
      <c r="Y7" s="190"/>
      <c r="Z7" s="121" t="s">
        <v>274</v>
      </c>
      <c r="AA7" s="121" t="s">
        <v>275</v>
      </c>
      <c r="AB7" s="121" t="s">
        <v>276</v>
      </c>
      <c r="AC7" s="121" t="s">
        <v>274</v>
      </c>
      <c r="AD7" s="121" t="s">
        <v>275</v>
      </c>
      <c r="AE7" s="121" t="s">
        <v>276</v>
      </c>
      <c r="AF7" s="121" t="s">
        <v>274</v>
      </c>
      <c r="AG7" s="121" t="s">
        <v>275</v>
      </c>
      <c r="AH7" s="121" t="s">
        <v>276</v>
      </c>
      <c r="AI7" s="121" t="s">
        <v>274</v>
      </c>
      <c r="AJ7" s="121" t="s">
        <v>275</v>
      </c>
      <c r="AK7" s="121" t="s">
        <v>276</v>
      </c>
      <c r="AL7" s="121" t="s">
        <v>274</v>
      </c>
      <c r="AM7" s="121" t="s">
        <v>275</v>
      </c>
      <c r="AN7" s="121" t="s">
        <v>276</v>
      </c>
      <c r="AO7" s="66"/>
      <c r="AP7" s="122" t="s">
        <v>277</v>
      </c>
      <c r="AQ7" s="122" t="s">
        <v>277</v>
      </c>
      <c r="AR7" s="122" t="s">
        <v>277</v>
      </c>
      <c r="AS7" s="123" t="s">
        <v>277</v>
      </c>
      <c r="AT7" s="123" t="s">
        <v>277</v>
      </c>
      <c r="AU7" s="123" t="s">
        <v>277</v>
      </c>
      <c r="AV7" s="124" t="s">
        <v>278</v>
      </c>
      <c r="AW7" s="124" t="s">
        <v>279</v>
      </c>
      <c r="AX7" s="182"/>
      <c r="AY7" s="147" t="s">
        <v>288</v>
      </c>
      <c r="AZ7" s="185"/>
      <c r="BA7" s="208"/>
      <c r="BB7" s="159" t="s">
        <v>294</v>
      </c>
      <c r="BC7" s="157" t="s">
        <v>293</v>
      </c>
    </row>
    <row r="8" spans="1:58" ht="15.75" thickBot="1">
      <c r="A8" s="155" t="s">
        <v>289</v>
      </c>
      <c r="B8" s="115"/>
      <c r="C8" s="115"/>
      <c r="D8" s="140"/>
      <c r="E8" s="141"/>
      <c r="F8" s="141"/>
      <c r="G8" s="141"/>
      <c r="H8" s="141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3">
        <f t="shared" ref="X8" si="0">SUM(X9:X55)</f>
        <v>616.44310000000007</v>
      </c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>
        <f t="shared" ref="AO8:BB8" si="1">SUM(AO9:AO55)</f>
        <v>172706534.88000005</v>
      </c>
      <c r="AP8" s="144">
        <f t="shared" si="1"/>
        <v>1705792.2</v>
      </c>
      <c r="AQ8" s="144">
        <f t="shared" si="1"/>
        <v>6103400.4000000004</v>
      </c>
      <c r="AR8" s="144">
        <f t="shared" si="1"/>
        <v>4806921.5999999996</v>
      </c>
      <c r="AS8" s="144">
        <f t="shared" si="1"/>
        <v>1949476.8</v>
      </c>
      <c r="AT8" s="144">
        <f t="shared" si="1"/>
        <v>9636948</v>
      </c>
      <c r="AU8" s="144">
        <f t="shared" si="1"/>
        <v>9244080</v>
      </c>
      <c r="AV8" s="144">
        <f t="shared" si="1"/>
        <v>-431991.40210526297</v>
      </c>
      <c r="AW8" s="144">
        <f t="shared" si="1"/>
        <v>1346454.4382949367</v>
      </c>
      <c r="AX8" s="144">
        <f t="shared" si="1"/>
        <v>21744967.836189676</v>
      </c>
      <c r="AY8" s="144">
        <f>AX8/12/X8</f>
        <v>2939.5748821193815</v>
      </c>
      <c r="AZ8" s="144">
        <f t="shared" si="1"/>
        <v>207067616.91618967</v>
      </c>
      <c r="BA8" s="144">
        <f t="shared" si="1"/>
        <v>207058809.56208622</v>
      </c>
      <c r="BB8" s="160">
        <f t="shared" si="1"/>
        <v>8807.3541034394875</v>
      </c>
      <c r="BC8" s="164">
        <f t="shared" ref="BC8:BC55" si="2">AZ8/BA8*100-100</f>
        <v>4.2535519846182979E-3</v>
      </c>
    </row>
    <row r="9" spans="1:58">
      <c r="A9" s="108" t="s">
        <v>51</v>
      </c>
      <c r="B9" s="109" t="s">
        <v>246</v>
      </c>
      <c r="C9" s="148" t="s">
        <v>253</v>
      </c>
      <c r="D9" s="151">
        <v>2</v>
      </c>
      <c r="E9" s="125">
        <v>26</v>
      </c>
      <c r="F9" s="125">
        <v>0</v>
      </c>
      <c r="G9" s="126">
        <f>E9/D9</f>
        <v>13</v>
      </c>
      <c r="H9" s="127" t="s">
        <v>39</v>
      </c>
      <c r="I9" s="128">
        <v>0</v>
      </c>
      <c r="J9" s="128">
        <v>0</v>
      </c>
      <c r="K9" s="128">
        <v>0</v>
      </c>
      <c r="L9" s="128">
        <v>0</v>
      </c>
      <c r="M9" s="128">
        <v>0</v>
      </c>
      <c r="N9" s="128">
        <v>0</v>
      </c>
      <c r="O9" s="128">
        <v>0</v>
      </c>
      <c r="P9" s="128">
        <v>0</v>
      </c>
      <c r="Q9" s="128">
        <v>0</v>
      </c>
      <c r="R9" s="128">
        <v>0.40899999999999997</v>
      </c>
      <c r="S9" s="128">
        <v>1</v>
      </c>
      <c r="T9" s="128">
        <v>0</v>
      </c>
      <c r="U9" s="128">
        <v>0</v>
      </c>
      <c r="V9" s="128">
        <v>1</v>
      </c>
      <c r="W9" s="128">
        <v>0</v>
      </c>
      <c r="X9" s="129">
        <f>SUM(I9:W9)</f>
        <v>2.4089999999999998</v>
      </c>
      <c r="Y9" s="128">
        <f>X9/D9</f>
        <v>1.2044999999999999</v>
      </c>
      <c r="Z9" s="130">
        <v>20350</v>
      </c>
      <c r="AA9" s="130">
        <v>20600</v>
      </c>
      <c r="AB9" s="130">
        <v>20950</v>
      </c>
      <c r="AC9" s="130">
        <v>20700</v>
      </c>
      <c r="AD9" s="130">
        <v>21200</v>
      </c>
      <c r="AE9" s="130">
        <v>21650</v>
      </c>
      <c r="AF9" s="130">
        <v>21280</v>
      </c>
      <c r="AG9" s="130">
        <v>22100</v>
      </c>
      <c r="AH9" s="130">
        <v>23080</v>
      </c>
      <c r="AI9" s="130">
        <v>22130</v>
      </c>
      <c r="AJ9" s="130">
        <v>23280</v>
      </c>
      <c r="AK9" s="130">
        <v>24930</v>
      </c>
      <c r="AL9" s="130">
        <v>23250</v>
      </c>
      <c r="AM9" s="130">
        <v>25150</v>
      </c>
      <c r="AN9" s="130">
        <v>27100</v>
      </c>
      <c r="AO9" s="131">
        <f>(I9*Z9+J9*AA9+K9*AB9+L9*AC9+M9*AD9+N9*AE9+O9*AF9+P9*AG9+Q9*AH9+R9*AI9+S9*AJ9+T9*AK9+U9*AL9+V9*AM9+W9*AN9)*12</f>
        <v>689774.04</v>
      </c>
      <c r="AP9" s="132">
        <f>X9*AP$6*12</f>
        <v>101178</v>
      </c>
      <c r="AQ9" s="133"/>
      <c r="AR9" s="133"/>
      <c r="AS9" s="134">
        <f t="shared" ref="AS9:AS22" si="3">X9*AS$6*12</f>
        <v>115632</v>
      </c>
      <c r="AT9" s="134"/>
      <c r="AU9" s="134"/>
      <c r="AV9" s="135">
        <f>(G9-17)*0.1*$AS$6*X9*12</f>
        <v>-46252.799999999996</v>
      </c>
      <c r="AW9" s="135">
        <f>F9/E9*$AS$6*12*X9</f>
        <v>0</v>
      </c>
      <c r="AX9" s="136">
        <f>AS9+AV9+AW9</f>
        <v>69379.200000000012</v>
      </c>
      <c r="AY9" s="136">
        <f>AX9/12/X9</f>
        <v>2400.0000000000009</v>
      </c>
      <c r="AZ9" s="137">
        <f>AO9+AP9+AQ9+AR9+AX9</f>
        <v>860331.24</v>
      </c>
      <c r="BA9" s="138">
        <v>638644.66446644661</v>
      </c>
      <c r="BB9" s="161">
        <f>AZ9-BA9</f>
        <v>221686.57553355338</v>
      </c>
      <c r="BC9" s="139">
        <f t="shared" si="2"/>
        <v>34.712037517570224</v>
      </c>
      <c r="BF9" s="156"/>
    </row>
    <row r="10" spans="1:58">
      <c r="A10" s="88" t="s">
        <v>53</v>
      </c>
      <c r="B10" s="56" t="s">
        <v>247</v>
      </c>
      <c r="C10" s="149" t="s">
        <v>256</v>
      </c>
      <c r="D10" s="152">
        <v>1</v>
      </c>
      <c r="E10" s="58">
        <v>16</v>
      </c>
      <c r="F10" s="58">
        <v>0</v>
      </c>
      <c r="G10" s="59">
        <f t="shared" ref="G10:G55" si="4">E10/D10</f>
        <v>16</v>
      </c>
      <c r="H10" s="57" t="s">
        <v>39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0.45</v>
      </c>
      <c r="V10" s="63">
        <v>1</v>
      </c>
      <c r="W10" s="63">
        <v>0</v>
      </c>
      <c r="X10" s="62">
        <f t="shared" ref="X10:X55" si="5">SUM(I10:W10)</f>
        <v>1.45</v>
      </c>
      <c r="Y10" s="63">
        <f t="shared" ref="Y10:Y55" si="6">X10/D10</f>
        <v>1.45</v>
      </c>
      <c r="Z10" s="65">
        <v>20350</v>
      </c>
      <c r="AA10" s="65">
        <v>20600</v>
      </c>
      <c r="AB10" s="65">
        <v>20950</v>
      </c>
      <c r="AC10" s="65">
        <v>20700</v>
      </c>
      <c r="AD10" s="65">
        <v>21200</v>
      </c>
      <c r="AE10" s="65">
        <v>21650</v>
      </c>
      <c r="AF10" s="65">
        <v>21280</v>
      </c>
      <c r="AG10" s="65">
        <v>22100</v>
      </c>
      <c r="AH10" s="65">
        <v>23080</v>
      </c>
      <c r="AI10" s="65">
        <v>22130</v>
      </c>
      <c r="AJ10" s="65">
        <v>23280</v>
      </c>
      <c r="AK10" s="65">
        <v>24930</v>
      </c>
      <c r="AL10" s="65">
        <v>23250</v>
      </c>
      <c r="AM10" s="65">
        <v>25150</v>
      </c>
      <c r="AN10" s="65">
        <v>27100</v>
      </c>
      <c r="AO10" s="53">
        <f t="shared" ref="AO10:AO55" si="7">(I10*Z10+J10*AA10+K10*AB10+L10*AC10+M10*AD10+N10*AE10+O10*AF10+P10*AG10+Q10*AH10+R10*AI10+S10*AJ10+T10*AK10+U10*AL10+V10*AM10+W10*AN10)*12</f>
        <v>427350</v>
      </c>
      <c r="AP10" s="71">
        <f t="shared" ref="AP10:AP22" si="8">X10*AP$6*12</f>
        <v>60900</v>
      </c>
      <c r="AQ10" s="72"/>
      <c r="AR10" s="72"/>
      <c r="AS10" s="69">
        <f t="shared" si="3"/>
        <v>69600</v>
      </c>
      <c r="AT10" s="69"/>
      <c r="AU10" s="69"/>
      <c r="AV10" s="118">
        <f t="shared" ref="AV10:AV22" si="9">(G10-17)*0.1*$AS$6*X10*12</f>
        <v>-6960</v>
      </c>
      <c r="AW10" s="135">
        <f t="shared" ref="AW10:AW22" si="10">F10/E10*$AS$6*12*X10</f>
        <v>0</v>
      </c>
      <c r="AX10" s="68">
        <f t="shared" ref="AX10:AX22" si="11">AS10+AV10+AW10</f>
        <v>62640</v>
      </c>
      <c r="AY10" s="68">
        <f t="shared" ref="AY10:AY55" si="12">AX10/12/X10</f>
        <v>3600</v>
      </c>
      <c r="AZ10" s="73">
        <f t="shared" ref="AZ10:AZ55" si="13">AO10+AP10+AQ10+AR10+AX10</f>
        <v>550890</v>
      </c>
      <c r="BA10" s="60">
        <v>525652.44536940695</v>
      </c>
      <c r="BB10" s="162">
        <f t="shared" ref="BB10:BB55" si="14">AZ10-BA10</f>
        <v>25237.554630593047</v>
      </c>
      <c r="BC10" s="77">
        <f t="shared" si="2"/>
        <v>4.8011865735461612</v>
      </c>
      <c r="BF10" s="156"/>
    </row>
    <row r="11" spans="1:58">
      <c r="A11" s="89" t="s">
        <v>61</v>
      </c>
      <c r="B11" s="56" t="s">
        <v>62</v>
      </c>
      <c r="C11" s="149" t="s">
        <v>65</v>
      </c>
      <c r="D11" s="152">
        <v>1</v>
      </c>
      <c r="E11" s="58">
        <v>19</v>
      </c>
      <c r="F11" s="58">
        <v>1</v>
      </c>
      <c r="G11" s="59">
        <f t="shared" si="4"/>
        <v>19</v>
      </c>
      <c r="H11" s="57" t="s">
        <v>39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0.5</v>
      </c>
      <c r="P11" s="63">
        <v>0</v>
      </c>
      <c r="Q11" s="63">
        <v>0</v>
      </c>
      <c r="R11" s="63">
        <v>0</v>
      </c>
      <c r="S11" s="63">
        <v>1</v>
      </c>
      <c r="T11" s="63">
        <v>0</v>
      </c>
      <c r="U11" s="63">
        <v>0.14000000000000001</v>
      </c>
      <c r="V11" s="63">
        <v>0</v>
      </c>
      <c r="W11" s="63">
        <v>0</v>
      </c>
      <c r="X11" s="62">
        <f t="shared" si="5"/>
        <v>1.6400000000000001</v>
      </c>
      <c r="Y11" s="63">
        <f t="shared" si="6"/>
        <v>1.6400000000000001</v>
      </c>
      <c r="Z11" s="65">
        <v>20350</v>
      </c>
      <c r="AA11" s="65">
        <v>20600</v>
      </c>
      <c r="AB11" s="65">
        <v>20950</v>
      </c>
      <c r="AC11" s="65">
        <v>20700</v>
      </c>
      <c r="AD11" s="65">
        <v>21200</v>
      </c>
      <c r="AE11" s="65">
        <v>21650</v>
      </c>
      <c r="AF11" s="65">
        <v>21280</v>
      </c>
      <c r="AG11" s="65">
        <v>22100</v>
      </c>
      <c r="AH11" s="65">
        <v>23080</v>
      </c>
      <c r="AI11" s="65">
        <v>22130</v>
      </c>
      <c r="AJ11" s="65">
        <v>23280</v>
      </c>
      <c r="AK11" s="65">
        <v>24930</v>
      </c>
      <c r="AL11" s="65">
        <v>23250</v>
      </c>
      <c r="AM11" s="65">
        <v>25150</v>
      </c>
      <c r="AN11" s="65">
        <v>27100</v>
      </c>
      <c r="AO11" s="53">
        <f t="shared" si="7"/>
        <v>446100</v>
      </c>
      <c r="AP11" s="71">
        <f t="shared" si="8"/>
        <v>68880</v>
      </c>
      <c r="AQ11" s="72"/>
      <c r="AR11" s="72"/>
      <c r="AS11" s="69">
        <f t="shared" si="3"/>
        <v>78720.000000000015</v>
      </c>
      <c r="AT11" s="69"/>
      <c r="AU11" s="69"/>
      <c r="AV11" s="118">
        <f t="shared" si="9"/>
        <v>15744</v>
      </c>
      <c r="AW11" s="135">
        <f t="shared" si="10"/>
        <v>4143.1578947368425</v>
      </c>
      <c r="AX11" s="68">
        <f t="shared" si="11"/>
        <v>98607.157894736854</v>
      </c>
      <c r="AY11" s="68">
        <f t="shared" si="12"/>
        <v>5010.5263157894742</v>
      </c>
      <c r="AZ11" s="73">
        <f t="shared" si="13"/>
        <v>613587.15789473685</v>
      </c>
      <c r="BA11" s="60">
        <v>602125.19999999995</v>
      </c>
      <c r="BB11" s="162">
        <f t="shared" si="14"/>
        <v>11461.957894736901</v>
      </c>
      <c r="BC11" s="77">
        <f t="shared" si="2"/>
        <v>1.9035838218923544</v>
      </c>
      <c r="BF11" s="156"/>
    </row>
    <row r="12" spans="1:58">
      <c r="A12" s="90" t="s">
        <v>67</v>
      </c>
      <c r="B12" s="56" t="s">
        <v>68</v>
      </c>
      <c r="C12" s="149" t="s">
        <v>71</v>
      </c>
      <c r="D12" s="152">
        <v>2</v>
      </c>
      <c r="E12" s="58">
        <v>28</v>
      </c>
      <c r="F12" s="58">
        <v>0</v>
      </c>
      <c r="G12" s="59">
        <f t="shared" si="4"/>
        <v>14</v>
      </c>
      <c r="H12" s="57" t="s">
        <v>39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1</v>
      </c>
      <c r="T12" s="63">
        <v>0</v>
      </c>
      <c r="U12" s="63">
        <v>0.22700000000000001</v>
      </c>
      <c r="V12" s="63">
        <v>1.2270000000000001</v>
      </c>
      <c r="W12" s="63">
        <v>0</v>
      </c>
      <c r="X12" s="62">
        <f t="shared" si="5"/>
        <v>2.4540000000000002</v>
      </c>
      <c r="Y12" s="63">
        <f t="shared" si="6"/>
        <v>1.2270000000000001</v>
      </c>
      <c r="Z12" s="65">
        <v>20350</v>
      </c>
      <c r="AA12" s="65">
        <v>20600</v>
      </c>
      <c r="AB12" s="65">
        <v>20950</v>
      </c>
      <c r="AC12" s="65">
        <v>20700</v>
      </c>
      <c r="AD12" s="65">
        <v>21200</v>
      </c>
      <c r="AE12" s="65">
        <v>21650</v>
      </c>
      <c r="AF12" s="65">
        <v>21280</v>
      </c>
      <c r="AG12" s="65">
        <v>22100</v>
      </c>
      <c r="AH12" s="65">
        <v>23080</v>
      </c>
      <c r="AI12" s="65">
        <v>22130</v>
      </c>
      <c r="AJ12" s="65">
        <v>23280</v>
      </c>
      <c r="AK12" s="65">
        <v>24930</v>
      </c>
      <c r="AL12" s="65">
        <v>23250</v>
      </c>
      <c r="AM12" s="65">
        <v>25150</v>
      </c>
      <c r="AN12" s="65">
        <v>27100</v>
      </c>
      <c r="AO12" s="53">
        <f t="shared" si="7"/>
        <v>713001.60000000009</v>
      </c>
      <c r="AP12" s="71">
        <f t="shared" si="8"/>
        <v>103068</v>
      </c>
      <c r="AQ12" s="72"/>
      <c r="AR12" s="72"/>
      <c r="AS12" s="69">
        <f t="shared" si="3"/>
        <v>117792</v>
      </c>
      <c r="AT12" s="69"/>
      <c r="AU12" s="69"/>
      <c r="AV12" s="118">
        <f t="shared" si="9"/>
        <v>-35337.600000000006</v>
      </c>
      <c r="AW12" s="135">
        <f t="shared" si="10"/>
        <v>0</v>
      </c>
      <c r="AX12" s="68">
        <f t="shared" si="11"/>
        <v>82454.399999999994</v>
      </c>
      <c r="AY12" s="68">
        <f t="shared" si="12"/>
        <v>2799.9999999999995</v>
      </c>
      <c r="AZ12" s="73">
        <f t="shared" si="13"/>
        <v>898524.00000000012</v>
      </c>
      <c r="BA12" s="60">
        <v>870193.40329835087</v>
      </c>
      <c r="BB12" s="162">
        <f t="shared" si="14"/>
        <v>28330.59670164925</v>
      </c>
      <c r="BC12" s="77">
        <f t="shared" si="2"/>
        <v>3.2556666821727163</v>
      </c>
      <c r="BF12" s="156"/>
    </row>
    <row r="13" spans="1:58">
      <c r="A13" s="91" t="s">
        <v>75</v>
      </c>
      <c r="B13" s="56" t="s">
        <v>248</v>
      </c>
      <c r="C13" s="149" t="s">
        <v>259</v>
      </c>
      <c r="D13" s="152">
        <v>1</v>
      </c>
      <c r="E13" s="58">
        <v>27</v>
      </c>
      <c r="F13" s="58">
        <v>0</v>
      </c>
      <c r="G13" s="59">
        <f t="shared" si="4"/>
        <v>27</v>
      </c>
      <c r="H13" s="57" t="s">
        <v>39</v>
      </c>
      <c r="I13" s="63">
        <v>0</v>
      </c>
      <c r="J13" s="63">
        <v>0.45500000000000002</v>
      </c>
      <c r="K13" s="63">
        <v>0</v>
      </c>
      <c r="L13" s="63">
        <v>0</v>
      </c>
      <c r="M13" s="63">
        <v>1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0.125</v>
      </c>
      <c r="W13" s="63">
        <v>0</v>
      </c>
      <c r="X13" s="62">
        <f t="shared" si="5"/>
        <v>1.58</v>
      </c>
      <c r="Y13" s="63">
        <f t="shared" si="6"/>
        <v>1.58</v>
      </c>
      <c r="Z13" s="65">
        <v>20350</v>
      </c>
      <c r="AA13" s="65">
        <v>20600</v>
      </c>
      <c r="AB13" s="65">
        <v>20950</v>
      </c>
      <c r="AC13" s="65">
        <v>20700</v>
      </c>
      <c r="AD13" s="65">
        <v>21200</v>
      </c>
      <c r="AE13" s="65">
        <v>21650</v>
      </c>
      <c r="AF13" s="65">
        <v>21280</v>
      </c>
      <c r="AG13" s="65">
        <v>22100</v>
      </c>
      <c r="AH13" s="65">
        <v>23080</v>
      </c>
      <c r="AI13" s="65">
        <v>22130</v>
      </c>
      <c r="AJ13" s="65">
        <v>23280</v>
      </c>
      <c r="AK13" s="65">
        <v>24930</v>
      </c>
      <c r="AL13" s="65">
        <v>23250</v>
      </c>
      <c r="AM13" s="65">
        <v>25150</v>
      </c>
      <c r="AN13" s="65">
        <v>27100</v>
      </c>
      <c r="AO13" s="53">
        <f t="shared" si="7"/>
        <v>404601</v>
      </c>
      <c r="AP13" s="71">
        <f t="shared" si="8"/>
        <v>66360</v>
      </c>
      <c r="AQ13" s="72"/>
      <c r="AR13" s="72"/>
      <c r="AS13" s="69">
        <f t="shared" si="3"/>
        <v>75840</v>
      </c>
      <c r="AT13" s="69"/>
      <c r="AU13" s="69"/>
      <c r="AV13" s="118">
        <f t="shared" si="9"/>
        <v>75840</v>
      </c>
      <c r="AW13" s="135">
        <f t="shared" si="10"/>
        <v>0</v>
      </c>
      <c r="AX13" s="68">
        <f t="shared" si="11"/>
        <v>151680</v>
      </c>
      <c r="AY13" s="68">
        <f t="shared" si="12"/>
        <v>8000</v>
      </c>
      <c r="AZ13" s="73">
        <f t="shared" si="13"/>
        <v>622641</v>
      </c>
      <c r="BA13" s="60">
        <v>766002.06835803983</v>
      </c>
      <c r="BB13" s="162">
        <f t="shared" si="14"/>
        <v>-143361.06835803983</v>
      </c>
      <c r="BC13" s="77">
        <f t="shared" si="2"/>
        <v>-18.715493636373694</v>
      </c>
      <c r="BF13" s="156"/>
    </row>
    <row r="14" spans="1:58">
      <c r="A14" s="92" t="s">
        <v>43</v>
      </c>
      <c r="B14" s="56" t="s">
        <v>77</v>
      </c>
      <c r="C14" s="149" t="s">
        <v>80</v>
      </c>
      <c r="D14" s="152">
        <v>3</v>
      </c>
      <c r="E14" s="58">
        <v>53</v>
      </c>
      <c r="F14" s="58">
        <v>2</v>
      </c>
      <c r="G14" s="59">
        <f t="shared" si="4"/>
        <v>17.666666666666668</v>
      </c>
      <c r="H14" s="57" t="s">
        <v>39</v>
      </c>
      <c r="I14" s="63">
        <v>0</v>
      </c>
      <c r="J14" s="63">
        <v>0</v>
      </c>
      <c r="K14" s="63">
        <v>0</v>
      </c>
      <c r="L14" s="63">
        <v>0.27</v>
      </c>
      <c r="M14" s="63">
        <v>1</v>
      </c>
      <c r="N14" s="63">
        <v>0</v>
      </c>
      <c r="O14" s="63">
        <v>0</v>
      </c>
      <c r="P14" s="63">
        <v>1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1</v>
      </c>
      <c r="W14" s="63">
        <v>0</v>
      </c>
      <c r="X14" s="62">
        <f t="shared" si="5"/>
        <v>3.27</v>
      </c>
      <c r="Y14" s="63">
        <f t="shared" si="6"/>
        <v>1.0900000000000001</v>
      </c>
      <c r="Z14" s="65">
        <v>20350</v>
      </c>
      <c r="AA14" s="65">
        <v>20600</v>
      </c>
      <c r="AB14" s="65">
        <v>20950</v>
      </c>
      <c r="AC14" s="65">
        <v>20700</v>
      </c>
      <c r="AD14" s="65">
        <v>21200</v>
      </c>
      <c r="AE14" s="65">
        <v>21650</v>
      </c>
      <c r="AF14" s="65">
        <v>21280</v>
      </c>
      <c r="AG14" s="65">
        <v>22100</v>
      </c>
      <c r="AH14" s="65">
        <v>23080</v>
      </c>
      <c r="AI14" s="65">
        <v>22130</v>
      </c>
      <c r="AJ14" s="65">
        <v>23280</v>
      </c>
      <c r="AK14" s="65">
        <v>24930</v>
      </c>
      <c r="AL14" s="65">
        <v>23250</v>
      </c>
      <c r="AM14" s="65">
        <v>25150</v>
      </c>
      <c r="AN14" s="65">
        <v>27100</v>
      </c>
      <c r="AO14" s="53">
        <f t="shared" si="7"/>
        <v>888468</v>
      </c>
      <c r="AP14" s="71">
        <f t="shared" si="8"/>
        <v>137340</v>
      </c>
      <c r="AQ14" s="72"/>
      <c r="AR14" s="72"/>
      <c r="AS14" s="69">
        <f t="shared" si="3"/>
        <v>156960</v>
      </c>
      <c r="AT14" s="69"/>
      <c r="AU14" s="69"/>
      <c r="AV14" s="118">
        <f t="shared" si="9"/>
        <v>10464.000000000018</v>
      </c>
      <c r="AW14" s="135">
        <f t="shared" si="10"/>
        <v>5923.0188679245275</v>
      </c>
      <c r="AX14" s="68">
        <f t="shared" si="11"/>
        <v>173347.01886792455</v>
      </c>
      <c r="AY14" s="68">
        <f t="shared" si="12"/>
        <v>4417.6100628930817</v>
      </c>
      <c r="AZ14" s="73">
        <f t="shared" si="13"/>
        <v>1199155.0188679246</v>
      </c>
      <c r="BA14" s="60">
        <v>1328578.2587293191</v>
      </c>
      <c r="BB14" s="162">
        <f t="shared" si="14"/>
        <v>-129423.23986139451</v>
      </c>
      <c r="BC14" s="77">
        <f t="shared" si="2"/>
        <v>-9.7414841023499577</v>
      </c>
      <c r="BF14" s="156"/>
    </row>
    <row r="15" spans="1:58">
      <c r="A15" s="93" t="s">
        <v>45</v>
      </c>
      <c r="B15" s="56" t="s">
        <v>81</v>
      </c>
      <c r="C15" s="149" t="s">
        <v>84</v>
      </c>
      <c r="D15" s="152">
        <v>3</v>
      </c>
      <c r="E15" s="58">
        <v>57</v>
      </c>
      <c r="F15" s="58">
        <v>1</v>
      </c>
      <c r="G15" s="59">
        <f t="shared" si="4"/>
        <v>19</v>
      </c>
      <c r="H15" s="57" t="s">
        <v>39</v>
      </c>
      <c r="I15" s="63">
        <v>0</v>
      </c>
      <c r="J15" s="63">
        <v>0.5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1</v>
      </c>
      <c r="Q15" s="63">
        <v>0</v>
      </c>
      <c r="R15" s="63">
        <v>0</v>
      </c>
      <c r="S15" s="63">
        <v>1</v>
      </c>
      <c r="T15" s="63">
        <v>0</v>
      </c>
      <c r="U15" s="63">
        <v>0</v>
      </c>
      <c r="V15" s="63">
        <v>1</v>
      </c>
      <c r="W15" s="63">
        <v>0</v>
      </c>
      <c r="X15" s="62">
        <f t="shared" si="5"/>
        <v>3.5</v>
      </c>
      <c r="Y15" s="63">
        <f t="shared" si="6"/>
        <v>1.1666666666666667</v>
      </c>
      <c r="Z15" s="65">
        <v>20350</v>
      </c>
      <c r="AA15" s="65">
        <v>20600</v>
      </c>
      <c r="AB15" s="65">
        <v>20950</v>
      </c>
      <c r="AC15" s="65">
        <v>20700</v>
      </c>
      <c r="AD15" s="65">
        <v>21200</v>
      </c>
      <c r="AE15" s="65">
        <v>21650</v>
      </c>
      <c r="AF15" s="65">
        <v>21280</v>
      </c>
      <c r="AG15" s="65">
        <v>22100</v>
      </c>
      <c r="AH15" s="65">
        <v>23080</v>
      </c>
      <c r="AI15" s="65">
        <v>22130</v>
      </c>
      <c r="AJ15" s="65">
        <v>23280</v>
      </c>
      <c r="AK15" s="65">
        <v>24930</v>
      </c>
      <c r="AL15" s="65">
        <v>23250</v>
      </c>
      <c r="AM15" s="65">
        <v>25150</v>
      </c>
      <c r="AN15" s="65">
        <v>27100</v>
      </c>
      <c r="AO15" s="53">
        <f t="shared" si="7"/>
        <v>969960</v>
      </c>
      <c r="AP15" s="71">
        <f t="shared" si="8"/>
        <v>147000</v>
      </c>
      <c r="AQ15" s="72"/>
      <c r="AR15" s="72"/>
      <c r="AS15" s="69">
        <f t="shared" si="3"/>
        <v>168000</v>
      </c>
      <c r="AT15" s="69"/>
      <c r="AU15" s="69"/>
      <c r="AV15" s="118">
        <f t="shared" si="9"/>
        <v>33600</v>
      </c>
      <c r="AW15" s="135">
        <f t="shared" si="10"/>
        <v>2947.3684210526308</v>
      </c>
      <c r="AX15" s="68">
        <f t="shared" si="11"/>
        <v>204547.36842105264</v>
      </c>
      <c r="AY15" s="68">
        <f t="shared" si="12"/>
        <v>4870.1754385964914</v>
      </c>
      <c r="AZ15" s="73">
        <f t="shared" si="13"/>
        <v>1321507.3684210526</v>
      </c>
      <c r="BA15" s="60">
        <v>1344554.396423249</v>
      </c>
      <c r="BB15" s="162">
        <f t="shared" si="14"/>
        <v>-23047.028002196457</v>
      </c>
      <c r="BC15" s="77">
        <f t="shared" si="2"/>
        <v>-1.7141015687803787</v>
      </c>
      <c r="BF15" s="156"/>
    </row>
    <row r="16" spans="1:58">
      <c r="A16" s="94" t="s">
        <v>49</v>
      </c>
      <c r="B16" s="56" t="s">
        <v>85</v>
      </c>
      <c r="C16" s="149" t="s">
        <v>88</v>
      </c>
      <c r="D16" s="152">
        <v>3</v>
      </c>
      <c r="E16" s="58">
        <v>61</v>
      </c>
      <c r="F16" s="58">
        <v>8</v>
      </c>
      <c r="G16" s="59">
        <f t="shared" si="4"/>
        <v>20.333333333333332</v>
      </c>
      <c r="H16" s="57" t="s">
        <v>39</v>
      </c>
      <c r="I16" s="63">
        <v>0.81699999999999995</v>
      </c>
      <c r="J16" s="63">
        <v>1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1</v>
      </c>
      <c r="T16" s="63">
        <v>0</v>
      </c>
      <c r="U16" s="63">
        <v>0</v>
      </c>
      <c r="V16" s="63">
        <v>0</v>
      </c>
      <c r="W16" s="63">
        <v>1</v>
      </c>
      <c r="X16" s="62">
        <f t="shared" si="5"/>
        <v>3.8170000000000002</v>
      </c>
      <c r="Y16" s="63">
        <f t="shared" si="6"/>
        <v>1.2723333333333333</v>
      </c>
      <c r="Z16" s="65">
        <v>20350</v>
      </c>
      <c r="AA16" s="65">
        <v>20600</v>
      </c>
      <c r="AB16" s="65">
        <v>20950</v>
      </c>
      <c r="AC16" s="65">
        <v>20700</v>
      </c>
      <c r="AD16" s="65">
        <v>21200</v>
      </c>
      <c r="AE16" s="65">
        <v>21650</v>
      </c>
      <c r="AF16" s="65">
        <v>21280</v>
      </c>
      <c r="AG16" s="65">
        <v>22100</v>
      </c>
      <c r="AH16" s="65">
        <v>23080</v>
      </c>
      <c r="AI16" s="65">
        <v>22130</v>
      </c>
      <c r="AJ16" s="65">
        <v>23280</v>
      </c>
      <c r="AK16" s="65">
        <v>24930</v>
      </c>
      <c r="AL16" s="65">
        <v>23250</v>
      </c>
      <c r="AM16" s="65">
        <v>25150</v>
      </c>
      <c r="AN16" s="65">
        <v>27100</v>
      </c>
      <c r="AO16" s="53">
        <f t="shared" si="7"/>
        <v>1051271.3999999999</v>
      </c>
      <c r="AP16" s="71">
        <f t="shared" si="8"/>
        <v>160314</v>
      </c>
      <c r="AQ16" s="72"/>
      <c r="AR16" s="72"/>
      <c r="AS16" s="69">
        <f t="shared" si="3"/>
        <v>183216</v>
      </c>
      <c r="AT16" s="69"/>
      <c r="AU16" s="69"/>
      <c r="AV16" s="118">
        <f t="shared" si="9"/>
        <v>61071.999999999985</v>
      </c>
      <c r="AW16" s="135">
        <f t="shared" si="10"/>
        <v>24028.327868852462</v>
      </c>
      <c r="AX16" s="68">
        <f t="shared" si="11"/>
        <v>268316.32786885247</v>
      </c>
      <c r="AY16" s="68">
        <f t="shared" si="12"/>
        <v>5857.9234972677596</v>
      </c>
      <c r="AZ16" s="73">
        <f t="shared" si="13"/>
        <v>1479901.7278688524</v>
      </c>
      <c r="BA16" s="60">
        <v>1464058.0952380954</v>
      </c>
      <c r="BB16" s="162">
        <f t="shared" si="14"/>
        <v>15843.632630757056</v>
      </c>
      <c r="BC16" s="77">
        <f t="shared" si="2"/>
        <v>1.0821724002817206</v>
      </c>
      <c r="BF16" s="156"/>
    </row>
    <row r="17" spans="1:58">
      <c r="A17" s="87" t="s">
        <v>51</v>
      </c>
      <c r="B17" s="56" t="s">
        <v>89</v>
      </c>
      <c r="C17" s="149" t="s">
        <v>92</v>
      </c>
      <c r="D17" s="152">
        <v>3</v>
      </c>
      <c r="E17" s="58">
        <v>48</v>
      </c>
      <c r="F17" s="58">
        <v>1</v>
      </c>
      <c r="G17" s="59">
        <f t="shared" si="4"/>
        <v>16</v>
      </c>
      <c r="H17" s="57" t="s">
        <v>39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1</v>
      </c>
      <c r="Q17" s="63">
        <v>0</v>
      </c>
      <c r="R17" s="63">
        <v>0</v>
      </c>
      <c r="S17" s="63">
        <v>1</v>
      </c>
      <c r="T17" s="63">
        <v>0</v>
      </c>
      <c r="U17" s="63">
        <v>0</v>
      </c>
      <c r="V17" s="63">
        <v>1</v>
      </c>
      <c r="W17" s="63">
        <v>0</v>
      </c>
      <c r="X17" s="62">
        <f t="shared" si="5"/>
        <v>3</v>
      </c>
      <c r="Y17" s="63">
        <f t="shared" si="6"/>
        <v>1</v>
      </c>
      <c r="Z17" s="65">
        <v>20350</v>
      </c>
      <c r="AA17" s="65">
        <v>20600</v>
      </c>
      <c r="AB17" s="65">
        <v>20950</v>
      </c>
      <c r="AC17" s="65">
        <v>20700</v>
      </c>
      <c r="AD17" s="65">
        <v>21200</v>
      </c>
      <c r="AE17" s="65">
        <v>21650</v>
      </c>
      <c r="AF17" s="65">
        <v>21280</v>
      </c>
      <c r="AG17" s="65">
        <v>22100</v>
      </c>
      <c r="AH17" s="65">
        <v>23080</v>
      </c>
      <c r="AI17" s="65">
        <v>22130</v>
      </c>
      <c r="AJ17" s="65">
        <v>23280</v>
      </c>
      <c r="AK17" s="65">
        <v>24930</v>
      </c>
      <c r="AL17" s="65">
        <v>23250</v>
      </c>
      <c r="AM17" s="65">
        <v>25150</v>
      </c>
      <c r="AN17" s="65">
        <v>27100</v>
      </c>
      <c r="AO17" s="53">
        <f t="shared" si="7"/>
        <v>846360</v>
      </c>
      <c r="AP17" s="71">
        <f t="shared" si="8"/>
        <v>126000</v>
      </c>
      <c r="AQ17" s="72"/>
      <c r="AR17" s="72"/>
      <c r="AS17" s="69">
        <f t="shared" si="3"/>
        <v>144000</v>
      </c>
      <c r="AT17" s="69"/>
      <c r="AU17" s="69"/>
      <c r="AV17" s="118">
        <f t="shared" si="9"/>
        <v>-14400</v>
      </c>
      <c r="AW17" s="135">
        <f t="shared" si="10"/>
        <v>3000</v>
      </c>
      <c r="AX17" s="68">
        <f t="shared" si="11"/>
        <v>132600</v>
      </c>
      <c r="AY17" s="68">
        <f t="shared" si="12"/>
        <v>3683.3333333333335</v>
      </c>
      <c r="AZ17" s="73">
        <f t="shared" si="13"/>
        <v>1104960</v>
      </c>
      <c r="BA17" s="60">
        <v>1039518.9136760428</v>
      </c>
      <c r="BB17" s="162">
        <f t="shared" si="14"/>
        <v>65441.086323957192</v>
      </c>
      <c r="BC17" s="77">
        <f t="shared" si="2"/>
        <v>6.2953242565388763</v>
      </c>
      <c r="BF17" s="156"/>
    </row>
    <row r="18" spans="1:58">
      <c r="A18" s="88" t="s">
        <v>53</v>
      </c>
      <c r="B18" s="56" t="s">
        <v>93</v>
      </c>
      <c r="C18" s="149" t="s">
        <v>96</v>
      </c>
      <c r="D18" s="152">
        <v>3</v>
      </c>
      <c r="E18" s="58">
        <v>57</v>
      </c>
      <c r="F18" s="58">
        <v>5</v>
      </c>
      <c r="G18" s="59">
        <f t="shared" si="4"/>
        <v>19</v>
      </c>
      <c r="H18" s="57" t="s">
        <v>39</v>
      </c>
      <c r="I18" s="63">
        <v>0</v>
      </c>
      <c r="J18" s="63">
        <v>1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1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1.591</v>
      </c>
      <c r="W18" s="63">
        <v>0</v>
      </c>
      <c r="X18" s="62">
        <f t="shared" si="5"/>
        <v>3.5910000000000002</v>
      </c>
      <c r="Y18" s="63">
        <f t="shared" si="6"/>
        <v>1.1970000000000001</v>
      </c>
      <c r="Z18" s="65">
        <v>20350</v>
      </c>
      <c r="AA18" s="65">
        <v>20600</v>
      </c>
      <c r="AB18" s="65">
        <v>20950</v>
      </c>
      <c r="AC18" s="65">
        <v>20700</v>
      </c>
      <c r="AD18" s="65">
        <v>21200</v>
      </c>
      <c r="AE18" s="65">
        <v>21650</v>
      </c>
      <c r="AF18" s="65">
        <v>21280</v>
      </c>
      <c r="AG18" s="65">
        <v>22100</v>
      </c>
      <c r="AH18" s="65">
        <v>23080</v>
      </c>
      <c r="AI18" s="65">
        <v>22130</v>
      </c>
      <c r="AJ18" s="65">
        <v>23280</v>
      </c>
      <c r="AK18" s="65">
        <v>24930</v>
      </c>
      <c r="AL18" s="65">
        <v>23250</v>
      </c>
      <c r="AM18" s="65">
        <v>25150</v>
      </c>
      <c r="AN18" s="65">
        <v>27100</v>
      </c>
      <c r="AO18" s="53">
        <f t="shared" si="7"/>
        <v>992563.79999999993</v>
      </c>
      <c r="AP18" s="71">
        <f t="shared" si="8"/>
        <v>150822</v>
      </c>
      <c r="AQ18" s="72"/>
      <c r="AR18" s="72"/>
      <c r="AS18" s="69">
        <f t="shared" si="3"/>
        <v>172368</v>
      </c>
      <c r="AT18" s="69"/>
      <c r="AU18" s="69"/>
      <c r="AV18" s="118">
        <f t="shared" si="9"/>
        <v>34473.600000000006</v>
      </c>
      <c r="AW18" s="135">
        <f t="shared" si="10"/>
        <v>15120</v>
      </c>
      <c r="AX18" s="68">
        <f t="shared" si="11"/>
        <v>221961.60000000001</v>
      </c>
      <c r="AY18" s="68">
        <f t="shared" si="12"/>
        <v>5150.8771929824561</v>
      </c>
      <c r="AZ18" s="73">
        <f t="shared" si="13"/>
        <v>1365347.4</v>
      </c>
      <c r="BA18" s="60">
        <v>1376896.7100229533</v>
      </c>
      <c r="BB18" s="162">
        <f t="shared" si="14"/>
        <v>-11549.310022953432</v>
      </c>
      <c r="BC18" s="77">
        <f t="shared" si="2"/>
        <v>-0.8387927677422482</v>
      </c>
      <c r="BF18" s="156"/>
    </row>
    <row r="19" spans="1:58">
      <c r="A19" s="95" t="s">
        <v>57</v>
      </c>
      <c r="B19" s="56" t="s">
        <v>249</v>
      </c>
      <c r="C19" s="149" t="s">
        <v>262</v>
      </c>
      <c r="D19" s="152">
        <v>3</v>
      </c>
      <c r="E19" s="58">
        <v>47</v>
      </c>
      <c r="F19" s="58">
        <v>4</v>
      </c>
      <c r="G19" s="59">
        <f t="shared" si="4"/>
        <v>15.666666666666666</v>
      </c>
      <c r="H19" s="57" t="s">
        <v>39</v>
      </c>
      <c r="I19" s="63">
        <v>0</v>
      </c>
      <c r="J19" s="63">
        <v>0</v>
      </c>
      <c r="K19" s="63">
        <v>0</v>
      </c>
      <c r="L19" s="63">
        <v>0</v>
      </c>
      <c r="M19" s="63">
        <v>1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1</v>
      </c>
      <c r="T19" s="63">
        <v>0</v>
      </c>
      <c r="U19" s="63">
        <v>0</v>
      </c>
      <c r="V19" s="63">
        <v>1.409</v>
      </c>
      <c r="W19" s="63">
        <v>0</v>
      </c>
      <c r="X19" s="62">
        <f t="shared" si="5"/>
        <v>3.4089999999999998</v>
      </c>
      <c r="Y19" s="63">
        <f t="shared" si="6"/>
        <v>1.1363333333333332</v>
      </c>
      <c r="Z19" s="65">
        <v>20350</v>
      </c>
      <c r="AA19" s="65">
        <v>20600</v>
      </c>
      <c r="AB19" s="65">
        <v>20950</v>
      </c>
      <c r="AC19" s="65">
        <v>20700</v>
      </c>
      <c r="AD19" s="65">
        <v>21200</v>
      </c>
      <c r="AE19" s="65">
        <v>21650</v>
      </c>
      <c r="AF19" s="65">
        <v>21280</v>
      </c>
      <c r="AG19" s="65">
        <v>22100</v>
      </c>
      <c r="AH19" s="65">
        <v>23080</v>
      </c>
      <c r="AI19" s="65">
        <v>22130</v>
      </c>
      <c r="AJ19" s="65">
        <v>23280</v>
      </c>
      <c r="AK19" s="65">
        <v>24930</v>
      </c>
      <c r="AL19" s="65">
        <v>23250</v>
      </c>
      <c r="AM19" s="65">
        <v>25150</v>
      </c>
      <c r="AN19" s="65">
        <v>27100</v>
      </c>
      <c r="AO19" s="53">
        <f t="shared" si="7"/>
        <v>958996.20000000007</v>
      </c>
      <c r="AP19" s="71">
        <f t="shared" si="8"/>
        <v>143178</v>
      </c>
      <c r="AQ19" s="72"/>
      <c r="AR19" s="72"/>
      <c r="AS19" s="69">
        <f t="shared" si="3"/>
        <v>163632</v>
      </c>
      <c r="AT19" s="69"/>
      <c r="AU19" s="69"/>
      <c r="AV19" s="118">
        <f t="shared" si="9"/>
        <v>-21817.600000000009</v>
      </c>
      <c r="AW19" s="135">
        <f t="shared" si="10"/>
        <v>13926.127659574468</v>
      </c>
      <c r="AX19" s="68">
        <f t="shared" si="11"/>
        <v>155740.52765957447</v>
      </c>
      <c r="AY19" s="68">
        <f t="shared" si="12"/>
        <v>3807.0921985815603</v>
      </c>
      <c r="AZ19" s="73">
        <f t="shared" si="13"/>
        <v>1257914.7276595747</v>
      </c>
      <c r="BA19" s="60">
        <v>1114885.0788975861</v>
      </c>
      <c r="BB19" s="162">
        <f t="shared" si="14"/>
        <v>143029.64876198862</v>
      </c>
      <c r="BC19" s="77">
        <f t="shared" si="2"/>
        <v>12.829093461670354</v>
      </c>
      <c r="BF19" s="156"/>
    </row>
    <row r="20" spans="1:58">
      <c r="A20" s="96" t="s">
        <v>59</v>
      </c>
      <c r="B20" s="56" t="s">
        <v>97</v>
      </c>
      <c r="C20" s="149" t="s">
        <v>100</v>
      </c>
      <c r="D20" s="152">
        <v>3</v>
      </c>
      <c r="E20" s="58">
        <v>61</v>
      </c>
      <c r="F20" s="58">
        <v>3</v>
      </c>
      <c r="G20" s="59">
        <f t="shared" si="4"/>
        <v>20.333333333333332</v>
      </c>
      <c r="H20" s="57" t="s">
        <v>39</v>
      </c>
      <c r="I20" s="63">
        <v>0.95499999999999996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0.5</v>
      </c>
      <c r="P20" s="63">
        <v>0</v>
      </c>
      <c r="Q20" s="63">
        <v>0</v>
      </c>
      <c r="R20" s="63">
        <v>0</v>
      </c>
      <c r="S20" s="63">
        <v>1</v>
      </c>
      <c r="T20" s="63">
        <v>0</v>
      </c>
      <c r="U20" s="63">
        <v>0</v>
      </c>
      <c r="V20" s="63">
        <v>1</v>
      </c>
      <c r="W20" s="63">
        <v>0</v>
      </c>
      <c r="X20" s="62">
        <f t="shared" si="5"/>
        <v>3.4550000000000001</v>
      </c>
      <c r="Y20" s="63">
        <f t="shared" si="6"/>
        <v>1.1516666666666666</v>
      </c>
      <c r="Z20" s="65">
        <v>20350</v>
      </c>
      <c r="AA20" s="65">
        <v>20600</v>
      </c>
      <c r="AB20" s="65">
        <v>20950</v>
      </c>
      <c r="AC20" s="65">
        <v>20700</v>
      </c>
      <c r="AD20" s="65">
        <v>21200</v>
      </c>
      <c r="AE20" s="65">
        <v>21650</v>
      </c>
      <c r="AF20" s="65">
        <v>21280</v>
      </c>
      <c r="AG20" s="65">
        <v>22100</v>
      </c>
      <c r="AH20" s="65">
        <v>23080</v>
      </c>
      <c r="AI20" s="65">
        <v>22130</v>
      </c>
      <c r="AJ20" s="65">
        <v>23280</v>
      </c>
      <c r="AK20" s="65">
        <v>24930</v>
      </c>
      <c r="AL20" s="65">
        <v>23250</v>
      </c>
      <c r="AM20" s="65">
        <v>25150</v>
      </c>
      <c r="AN20" s="65">
        <v>27100</v>
      </c>
      <c r="AO20" s="53">
        <f t="shared" si="7"/>
        <v>942051</v>
      </c>
      <c r="AP20" s="71">
        <f t="shared" si="8"/>
        <v>145110</v>
      </c>
      <c r="AQ20" s="72"/>
      <c r="AR20" s="72"/>
      <c r="AS20" s="69">
        <f t="shared" si="3"/>
        <v>165840</v>
      </c>
      <c r="AT20" s="69"/>
      <c r="AU20" s="69"/>
      <c r="AV20" s="118">
        <f t="shared" si="9"/>
        <v>55279.999999999993</v>
      </c>
      <c r="AW20" s="135">
        <f t="shared" si="10"/>
        <v>8156.0655737704919</v>
      </c>
      <c r="AX20" s="68">
        <f t="shared" si="11"/>
        <v>229276.06557377049</v>
      </c>
      <c r="AY20" s="68">
        <f t="shared" si="12"/>
        <v>5530.0546448087434</v>
      </c>
      <c r="AZ20" s="73">
        <f t="shared" si="13"/>
        <v>1316437.0655737706</v>
      </c>
      <c r="BA20" s="60">
        <v>1387223.8329950711</v>
      </c>
      <c r="BB20" s="162">
        <f t="shared" si="14"/>
        <v>-70786.767421300523</v>
      </c>
      <c r="BC20" s="77">
        <f t="shared" si="2"/>
        <v>-5.1027646539541678</v>
      </c>
      <c r="BF20" s="156"/>
    </row>
    <row r="21" spans="1:58">
      <c r="A21" s="97" t="s">
        <v>73</v>
      </c>
      <c r="B21" s="56" t="s">
        <v>101</v>
      </c>
      <c r="C21" s="149" t="s">
        <v>104</v>
      </c>
      <c r="D21" s="152">
        <v>3</v>
      </c>
      <c r="E21" s="58">
        <v>50</v>
      </c>
      <c r="F21" s="58">
        <v>0</v>
      </c>
      <c r="G21" s="59">
        <f t="shared" si="4"/>
        <v>16.666666666666668</v>
      </c>
      <c r="H21" s="57" t="s">
        <v>39</v>
      </c>
      <c r="I21" s="63">
        <v>0.18</v>
      </c>
      <c r="J21" s="63">
        <v>0</v>
      </c>
      <c r="K21" s="63">
        <v>0</v>
      </c>
      <c r="L21" s="63">
        <v>0</v>
      </c>
      <c r="M21" s="63">
        <v>1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2</v>
      </c>
      <c r="T21" s="63">
        <v>0</v>
      </c>
      <c r="U21" s="63">
        <v>0.45</v>
      </c>
      <c r="V21" s="63">
        <v>0</v>
      </c>
      <c r="W21" s="63">
        <v>0</v>
      </c>
      <c r="X21" s="62">
        <f t="shared" si="5"/>
        <v>3.63</v>
      </c>
      <c r="Y21" s="63">
        <f t="shared" si="6"/>
        <v>1.21</v>
      </c>
      <c r="Z21" s="65">
        <v>20350</v>
      </c>
      <c r="AA21" s="65">
        <v>20600</v>
      </c>
      <c r="AB21" s="65">
        <v>20950</v>
      </c>
      <c r="AC21" s="65">
        <v>20700</v>
      </c>
      <c r="AD21" s="65">
        <v>21200</v>
      </c>
      <c r="AE21" s="65">
        <v>21650</v>
      </c>
      <c r="AF21" s="65">
        <v>21280</v>
      </c>
      <c r="AG21" s="65">
        <v>22100</v>
      </c>
      <c r="AH21" s="65">
        <v>23080</v>
      </c>
      <c r="AI21" s="65">
        <v>22130</v>
      </c>
      <c r="AJ21" s="65">
        <v>23280</v>
      </c>
      <c r="AK21" s="65">
        <v>24930</v>
      </c>
      <c r="AL21" s="65">
        <v>23250</v>
      </c>
      <c r="AM21" s="65">
        <v>25150</v>
      </c>
      <c r="AN21" s="65">
        <v>27100</v>
      </c>
      <c r="AO21" s="53">
        <f t="shared" si="7"/>
        <v>982626</v>
      </c>
      <c r="AP21" s="71">
        <f t="shared" si="8"/>
        <v>152460</v>
      </c>
      <c r="AQ21" s="72"/>
      <c r="AR21" s="72"/>
      <c r="AS21" s="69">
        <f t="shared" si="3"/>
        <v>174240</v>
      </c>
      <c r="AT21" s="69"/>
      <c r="AU21" s="69"/>
      <c r="AV21" s="118">
        <f t="shared" si="9"/>
        <v>-5807.99999999998</v>
      </c>
      <c r="AW21" s="135">
        <f t="shared" si="10"/>
        <v>0</v>
      </c>
      <c r="AX21" s="68">
        <f t="shared" si="11"/>
        <v>168432.00000000003</v>
      </c>
      <c r="AY21" s="68">
        <f t="shared" si="12"/>
        <v>3866.6666666666674</v>
      </c>
      <c r="AZ21" s="73">
        <f t="shared" si="13"/>
        <v>1303518</v>
      </c>
      <c r="BA21" s="60">
        <v>1212386.3693191539</v>
      </c>
      <c r="BB21" s="162">
        <f t="shared" si="14"/>
        <v>91131.63068084605</v>
      </c>
      <c r="BC21" s="77">
        <f t="shared" si="2"/>
        <v>7.5167152144760081</v>
      </c>
      <c r="BF21" s="156"/>
    </row>
    <row r="22" spans="1:58">
      <c r="A22" s="91" t="s">
        <v>75</v>
      </c>
      <c r="B22" s="56" t="s">
        <v>105</v>
      </c>
      <c r="C22" s="149" t="s">
        <v>108</v>
      </c>
      <c r="D22" s="152">
        <v>3</v>
      </c>
      <c r="E22" s="58">
        <v>55</v>
      </c>
      <c r="F22" s="58">
        <v>4</v>
      </c>
      <c r="G22" s="59">
        <f t="shared" si="4"/>
        <v>18.333333333333332</v>
      </c>
      <c r="H22" s="57" t="s">
        <v>39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1.4091</v>
      </c>
      <c r="Q22" s="63">
        <v>0</v>
      </c>
      <c r="R22" s="63">
        <v>0</v>
      </c>
      <c r="S22" s="63">
        <v>1</v>
      </c>
      <c r="T22" s="63">
        <v>0</v>
      </c>
      <c r="U22" s="63">
        <v>0</v>
      </c>
      <c r="V22" s="63">
        <v>1</v>
      </c>
      <c r="W22" s="63">
        <v>0</v>
      </c>
      <c r="X22" s="62">
        <f t="shared" si="5"/>
        <v>3.4091</v>
      </c>
      <c r="Y22" s="63">
        <f t="shared" si="6"/>
        <v>1.1363666666666667</v>
      </c>
      <c r="Z22" s="65">
        <v>20350</v>
      </c>
      <c r="AA22" s="65">
        <v>20600</v>
      </c>
      <c r="AB22" s="65">
        <v>20950</v>
      </c>
      <c r="AC22" s="65">
        <v>20700</v>
      </c>
      <c r="AD22" s="65">
        <v>21200</v>
      </c>
      <c r="AE22" s="65">
        <v>21650</v>
      </c>
      <c r="AF22" s="65">
        <v>21280</v>
      </c>
      <c r="AG22" s="65">
        <v>22100</v>
      </c>
      <c r="AH22" s="65">
        <v>23080</v>
      </c>
      <c r="AI22" s="65">
        <v>22130</v>
      </c>
      <c r="AJ22" s="65">
        <v>23280</v>
      </c>
      <c r="AK22" s="65">
        <v>24930</v>
      </c>
      <c r="AL22" s="65">
        <v>23250</v>
      </c>
      <c r="AM22" s="65">
        <v>25150</v>
      </c>
      <c r="AN22" s="65">
        <v>27100</v>
      </c>
      <c r="AO22" s="53">
        <f t="shared" si="7"/>
        <v>954853.32000000007</v>
      </c>
      <c r="AP22" s="71">
        <f t="shared" si="8"/>
        <v>143182.20000000001</v>
      </c>
      <c r="AQ22" s="72"/>
      <c r="AR22" s="72"/>
      <c r="AS22" s="69">
        <f t="shared" si="3"/>
        <v>163636.79999999999</v>
      </c>
      <c r="AT22" s="69"/>
      <c r="AU22" s="69"/>
      <c r="AV22" s="118">
        <f t="shared" si="9"/>
        <v>21818.239999999983</v>
      </c>
      <c r="AW22" s="135">
        <f t="shared" si="10"/>
        <v>11900.858181818181</v>
      </c>
      <c r="AX22" s="68">
        <f t="shared" si="11"/>
        <v>197355.89818181816</v>
      </c>
      <c r="AY22" s="68">
        <f>AX22/12/X22</f>
        <v>4824.242424242424</v>
      </c>
      <c r="AZ22" s="73">
        <f t="shared" si="13"/>
        <v>1295391.4181818182</v>
      </c>
      <c r="BA22" s="60">
        <v>1359661.5086120977</v>
      </c>
      <c r="BB22" s="162">
        <f t="shared" si="14"/>
        <v>-64270.090430279495</v>
      </c>
      <c r="BC22" s="77">
        <f t="shared" si="2"/>
        <v>-4.7269184295644635</v>
      </c>
      <c r="BF22" s="156"/>
    </row>
    <row r="23" spans="1:58">
      <c r="A23" s="98" t="s">
        <v>41</v>
      </c>
      <c r="B23" s="56" t="s">
        <v>109</v>
      </c>
      <c r="C23" s="149" t="s">
        <v>112</v>
      </c>
      <c r="D23" s="152">
        <v>9</v>
      </c>
      <c r="E23" s="58">
        <v>158</v>
      </c>
      <c r="F23" s="58">
        <v>10</v>
      </c>
      <c r="G23" s="59">
        <f t="shared" si="4"/>
        <v>17.555555555555557</v>
      </c>
      <c r="H23" s="61" t="s">
        <v>113</v>
      </c>
      <c r="I23" s="63">
        <v>0</v>
      </c>
      <c r="J23" s="63">
        <v>0</v>
      </c>
      <c r="K23" s="63">
        <v>0</v>
      </c>
      <c r="L23" s="63">
        <v>0</v>
      </c>
      <c r="M23" s="63">
        <v>1.637</v>
      </c>
      <c r="N23" s="63">
        <v>0</v>
      </c>
      <c r="O23" s="63">
        <v>0</v>
      </c>
      <c r="P23" s="63">
        <v>1</v>
      </c>
      <c r="Q23" s="63">
        <v>0</v>
      </c>
      <c r="R23" s="63">
        <v>0</v>
      </c>
      <c r="S23" s="63">
        <v>4</v>
      </c>
      <c r="T23" s="63">
        <v>0</v>
      </c>
      <c r="U23" s="63">
        <v>0</v>
      </c>
      <c r="V23" s="63">
        <v>5.9539999999999997</v>
      </c>
      <c r="W23" s="63">
        <v>0</v>
      </c>
      <c r="X23" s="62">
        <f t="shared" si="5"/>
        <v>12.591000000000001</v>
      </c>
      <c r="Y23" s="63">
        <f t="shared" si="6"/>
        <v>1.399</v>
      </c>
      <c r="Z23" s="65">
        <v>20350</v>
      </c>
      <c r="AA23" s="65">
        <v>20600</v>
      </c>
      <c r="AB23" s="65">
        <v>20950</v>
      </c>
      <c r="AC23" s="65">
        <v>20700</v>
      </c>
      <c r="AD23" s="65">
        <v>21200</v>
      </c>
      <c r="AE23" s="65">
        <v>21650</v>
      </c>
      <c r="AF23" s="65">
        <v>21280</v>
      </c>
      <c r="AG23" s="65">
        <v>22100</v>
      </c>
      <c r="AH23" s="65">
        <v>23080</v>
      </c>
      <c r="AI23" s="65">
        <v>22130</v>
      </c>
      <c r="AJ23" s="65">
        <v>23280</v>
      </c>
      <c r="AK23" s="65">
        <v>24930</v>
      </c>
      <c r="AL23" s="65">
        <v>23250</v>
      </c>
      <c r="AM23" s="65">
        <v>25150</v>
      </c>
      <c r="AN23" s="65">
        <v>27100</v>
      </c>
      <c r="AO23" s="53">
        <f t="shared" si="7"/>
        <v>3596010</v>
      </c>
      <c r="AP23" s="72"/>
      <c r="AQ23" s="71">
        <f t="shared" ref="AQ23:AQ43" si="15">X23*$AQ$6*12</f>
        <v>287074.80000000005</v>
      </c>
      <c r="AR23" s="71"/>
      <c r="AS23" s="69"/>
      <c r="AT23" s="69">
        <f t="shared" ref="AT23:AT43" si="16">X23*12*$AT$6</f>
        <v>453276.00000000006</v>
      </c>
      <c r="AU23" s="69"/>
      <c r="AV23" s="118">
        <f t="shared" ref="AV23:AV43" si="17">(G23-22)*0.1*$AT$6*X23*12</f>
        <v>-201455.99999999994</v>
      </c>
      <c r="AW23" s="135">
        <f>F23/E23*$AT$6*12*X23</f>
        <v>28688.35443037975</v>
      </c>
      <c r="AX23" s="68">
        <f>AT23+AV23+AW23</f>
        <v>280508.35443037987</v>
      </c>
      <c r="AY23" s="68">
        <f>AX23/12/X23</f>
        <v>1856.5400843881864</v>
      </c>
      <c r="AZ23" s="73">
        <f t="shared" si="13"/>
        <v>4163593.1544303796</v>
      </c>
      <c r="BA23" s="60">
        <v>4074680.501605399</v>
      </c>
      <c r="BB23" s="162">
        <f t="shared" si="14"/>
        <v>88912.652824980672</v>
      </c>
      <c r="BC23" s="77">
        <f t="shared" si="2"/>
        <v>2.1820766754583616</v>
      </c>
      <c r="BF23" s="156"/>
    </row>
    <row r="24" spans="1:58">
      <c r="A24" s="92" t="s">
        <v>43</v>
      </c>
      <c r="B24" s="56" t="s">
        <v>114</v>
      </c>
      <c r="C24" s="149" t="s">
        <v>117</v>
      </c>
      <c r="D24" s="152">
        <v>9</v>
      </c>
      <c r="E24" s="58">
        <v>160</v>
      </c>
      <c r="F24" s="58">
        <v>15</v>
      </c>
      <c r="G24" s="59">
        <f t="shared" si="4"/>
        <v>17.777777777777779</v>
      </c>
      <c r="H24" s="61" t="s">
        <v>113</v>
      </c>
      <c r="I24" s="63">
        <v>0</v>
      </c>
      <c r="J24" s="63">
        <v>1</v>
      </c>
      <c r="K24" s="63">
        <v>0</v>
      </c>
      <c r="L24" s="63">
        <v>0</v>
      </c>
      <c r="M24" s="63">
        <v>1</v>
      </c>
      <c r="N24" s="63">
        <v>0</v>
      </c>
      <c r="O24" s="63">
        <v>0</v>
      </c>
      <c r="P24" s="63">
        <v>1</v>
      </c>
      <c r="Q24" s="63">
        <v>0</v>
      </c>
      <c r="R24" s="63">
        <v>0</v>
      </c>
      <c r="S24" s="63">
        <v>2</v>
      </c>
      <c r="T24" s="63">
        <v>0</v>
      </c>
      <c r="U24" s="63">
        <v>0</v>
      </c>
      <c r="V24" s="63">
        <v>5.2729999999999997</v>
      </c>
      <c r="W24" s="63">
        <v>2</v>
      </c>
      <c r="X24" s="62">
        <f t="shared" si="5"/>
        <v>12.273</v>
      </c>
      <c r="Y24" s="63">
        <f t="shared" si="6"/>
        <v>1.3636666666666666</v>
      </c>
      <c r="Z24" s="65">
        <v>20350</v>
      </c>
      <c r="AA24" s="65">
        <v>20600</v>
      </c>
      <c r="AB24" s="65">
        <v>20950</v>
      </c>
      <c r="AC24" s="65">
        <v>20700</v>
      </c>
      <c r="AD24" s="65">
        <v>21200</v>
      </c>
      <c r="AE24" s="65">
        <v>21650</v>
      </c>
      <c r="AF24" s="65">
        <v>21280</v>
      </c>
      <c r="AG24" s="65">
        <v>22100</v>
      </c>
      <c r="AH24" s="65">
        <v>23080</v>
      </c>
      <c r="AI24" s="65">
        <v>22130</v>
      </c>
      <c r="AJ24" s="65">
        <v>23280</v>
      </c>
      <c r="AK24" s="65">
        <v>24930</v>
      </c>
      <c r="AL24" s="65">
        <v>23250</v>
      </c>
      <c r="AM24" s="65">
        <v>25150</v>
      </c>
      <c r="AN24" s="65">
        <v>27100</v>
      </c>
      <c r="AO24" s="53">
        <f t="shared" si="7"/>
        <v>3567311.3999999994</v>
      </c>
      <c r="AP24" s="72"/>
      <c r="AQ24" s="71">
        <f t="shared" si="15"/>
        <v>279824.40000000002</v>
      </c>
      <c r="AR24" s="71"/>
      <c r="AS24" s="69"/>
      <c r="AT24" s="69">
        <f t="shared" si="16"/>
        <v>441828.00000000006</v>
      </c>
      <c r="AU24" s="69"/>
      <c r="AV24" s="118">
        <f t="shared" si="17"/>
        <v>-186549.59999999998</v>
      </c>
      <c r="AW24" s="135">
        <f t="shared" ref="AW24:AW43" si="18">F24/E24*$AT$6*12*X24</f>
        <v>41421.375</v>
      </c>
      <c r="AX24" s="68">
        <f t="shared" ref="AX24:AX42" si="19">AT24+AV24+AW24</f>
        <v>296699.77500000008</v>
      </c>
      <c r="AY24" s="68">
        <f t="shared" si="12"/>
        <v>2014.5833333333339</v>
      </c>
      <c r="AZ24" s="73">
        <f t="shared" si="13"/>
        <v>4143835.5749999993</v>
      </c>
      <c r="BA24" s="60">
        <v>4057798.3655145923</v>
      </c>
      <c r="BB24" s="162">
        <f t="shared" si="14"/>
        <v>86037.209485406987</v>
      </c>
      <c r="BC24" s="77">
        <f t="shared" si="2"/>
        <v>2.120292871538382</v>
      </c>
      <c r="BF24" s="156"/>
    </row>
    <row r="25" spans="1:58">
      <c r="A25" s="99" t="s">
        <v>47</v>
      </c>
      <c r="B25" s="56" t="s">
        <v>118</v>
      </c>
      <c r="C25" s="149" t="s">
        <v>121</v>
      </c>
      <c r="D25" s="152">
        <v>9</v>
      </c>
      <c r="E25" s="58">
        <v>157</v>
      </c>
      <c r="F25" s="58">
        <v>14</v>
      </c>
      <c r="G25" s="59">
        <f t="shared" si="4"/>
        <v>17.444444444444443</v>
      </c>
      <c r="H25" s="61" t="s">
        <v>113</v>
      </c>
      <c r="I25" s="63">
        <v>0.68</v>
      </c>
      <c r="J25" s="63">
        <v>1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1</v>
      </c>
      <c r="Q25" s="63">
        <v>0</v>
      </c>
      <c r="R25" s="63">
        <v>0</v>
      </c>
      <c r="S25" s="63">
        <v>4.9539999999999997</v>
      </c>
      <c r="T25" s="63">
        <v>0</v>
      </c>
      <c r="U25" s="63">
        <v>0</v>
      </c>
      <c r="V25" s="63">
        <v>4</v>
      </c>
      <c r="W25" s="63">
        <v>1</v>
      </c>
      <c r="X25" s="62">
        <f t="shared" si="5"/>
        <v>12.634</v>
      </c>
      <c r="Y25" s="63">
        <f t="shared" si="6"/>
        <v>1.4037777777777778</v>
      </c>
      <c r="Z25" s="65">
        <v>20350</v>
      </c>
      <c r="AA25" s="65">
        <v>20600</v>
      </c>
      <c r="AB25" s="65">
        <v>20950</v>
      </c>
      <c r="AC25" s="65">
        <v>20700</v>
      </c>
      <c r="AD25" s="65">
        <v>21200</v>
      </c>
      <c r="AE25" s="65">
        <v>21650</v>
      </c>
      <c r="AF25" s="65">
        <v>21280</v>
      </c>
      <c r="AG25" s="65">
        <v>22100</v>
      </c>
      <c r="AH25" s="65">
        <v>23080</v>
      </c>
      <c r="AI25" s="65">
        <v>22130</v>
      </c>
      <c r="AJ25" s="65">
        <v>23280</v>
      </c>
      <c r="AK25" s="65">
        <v>24930</v>
      </c>
      <c r="AL25" s="65">
        <v>23250</v>
      </c>
      <c r="AM25" s="65">
        <v>25150</v>
      </c>
      <c r="AN25" s="65">
        <v>27100</v>
      </c>
      <c r="AO25" s="53">
        <f t="shared" si="7"/>
        <v>3594805.44</v>
      </c>
      <c r="AP25" s="72"/>
      <c r="AQ25" s="71">
        <f t="shared" si="15"/>
        <v>288055.2</v>
      </c>
      <c r="AR25" s="71"/>
      <c r="AS25" s="69"/>
      <c r="AT25" s="69">
        <f t="shared" si="16"/>
        <v>454824</v>
      </c>
      <c r="AU25" s="69"/>
      <c r="AV25" s="118">
        <f t="shared" si="17"/>
        <v>-207197.60000000009</v>
      </c>
      <c r="AW25" s="135">
        <f t="shared" si="18"/>
        <v>40557.554140127388</v>
      </c>
      <c r="AX25" s="68">
        <f t="shared" si="19"/>
        <v>288183.95414012729</v>
      </c>
      <c r="AY25" s="68">
        <f t="shared" si="12"/>
        <v>1900.8492569002117</v>
      </c>
      <c r="AZ25" s="73">
        <f t="shared" si="13"/>
        <v>4171044.5941401273</v>
      </c>
      <c r="BA25" s="60">
        <v>4065860.8045312786</v>
      </c>
      <c r="BB25" s="162">
        <f t="shared" si="14"/>
        <v>105183.78960884875</v>
      </c>
      <c r="BC25" s="77">
        <f t="shared" si="2"/>
        <v>2.5869992767982808</v>
      </c>
      <c r="BF25" s="156"/>
    </row>
    <row r="26" spans="1:58">
      <c r="A26" s="94" t="s">
        <v>49</v>
      </c>
      <c r="B26" s="56" t="s">
        <v>122</v>
      </c>
      <c r="C26" s="149" t="s">
        <v>125</v>
      </c>
      <c r="D26" s="152">
        <v>9</v>
      </c>
      <c r="E26" s="58">
        <v>175</v>
      </c>
      <c r="F26" s="58">
        <v>18</v>
      </c>
      <c r="G26" s="59">
        <f t="shared" si="4"/>
        <v>19.444444444444443</v>
      </c>
      <c r="H26" s="61" t="s">
        <v>113</v>
      </c>
      <c r="I26" s="63">
        <v>1.3180000000000001</v>
      </c>
      <c r="J26" s="63">
        <v>0</v>
      </c>
      <c r="K26" s="63">
        <v>0</v>
      </c>
      <c r="L26" s="63">
        <v>0.36299999999999999</v>
      </c>
      <c r="M26" s="63">
        <v>0</v>
      </c>
      <c r="N26" s="63">
        <v>0</v>
      </c>
      <c r="O26" s="63">
        <v>0</v>
      </c>
      <c r="P26" s="63">
        <v>4</v>
      </c>
      <c r="Q26" s="63">
        <v>1</v>
      </c>
      <c r="R26" s="63">
        <v>0</v>
      </c>
      <c r="S26" s="63">
        <v>2</v>
      </c>
      <c r="T26" s="63">
        <v>1</v>
      </c>
      <c r="U26" s="63">
        <v>0.32</v>
      </c>
      <c r="V26" s="63">
        <v>2.5</v>
      </c>
      <c r="W26" s="63">
        <v>1</v>
      </c>
      <c r="X26" s="62">
        <f t="shared" si="5"/>
        <v>13.501000000000001</v>
      </c>
      <c r="Y26" s="63">
        <f t="shared" si="6"/>
        <v>1.5001111111111112</v>
      </c>
      <c r="Z26" s="65">
        <v>20350</v>
      </c>
      <c r="AA26" s="65">
        <v>20600</v>
      </c>
      <c r="AB26" s="65">
        <v>20950</v>
      </c>
      <c r="AC26" s="65">
        <v>20700</v>
      </c>
      <c r="AD26" s="65">
        <v>21200</v>
      </c>
      <c r="AE26" s="65">
        <v>21650</v>
      </c>
      <c r="AF26" s="65">
        <v>21280</v>
      </c>
      <c r="AG26" s="65">
        <v>22100</v>
      </c>
      <c r="AH26" s="65">
        <v>23080</v>
      </c>
      <c r="AI26" s="65">
        <v>22130</v>
      </c>
      <c r="AJ26" s="65">
        <v>23280</v>
      </c>
      <c r="AK26" s="65">
        <v>24930</v>
      </c>
      <c r="AL26" s="65">
        <v>23250</v>
      </c>
      <c r="AM26" s="65">
        <v>25150</v>
      </c>
      <c r="AN26" s="65">
        <v>27100</v>
      </c>
      <c r="AO26" s="53">
        <f t="shared" si="7"/>
        <v>3776644.8000000003</v>
      </c>
      <c r="AP26" s="72"/>
      <c r="AQ26" s="71">
        <f t="shared" si="15"/>
        <v>307822.80000000005</v>
      </c>
      <c r="AR26" s="71"/>
      <c r="AS26" s="69"/>
      <c r="AT26" s="69">
        <f t="shared" si="16"/>
        <v>486036</v>
      </c>
      <c r="AU26" s="69"/>
      <c r="AV26" s="118">
        <f t="shared" si="17"/>
        <v>-124209.20000000008</v>
      </c>
      <c r="AW26" s="135">
        <f t="shared" si="18"/>
        <v>49992.274285714288</v>
      </c>
      <c r="AX26" s="68">
        <f t="shared" si="19"/>
        <v>411819.07428571419</v>
      </c>
      <c r="AY26" s="68">
        <f t="shared" si="12"/>
        <v>2541.904761904761</v>
      </c>
      <c r="AZ26" s="73">
        <f t="shared" si="13"/>
        <v>4496286.6742857145</v>
      </c>
      <c r="BA26" s="60">
        <v>4493025.6577116679</v>
      </c>
      <c r="BB26" s="162">
        <f t="shared" si="14"/>
        <v>3261.0165740465745</v>
      </c>
      <c r="BC26" s="77">
        <f t="shared" si="2"/>
        <v>7.2579522630803694E-2</v>
      </c>
      <c r="BF26" s="156"/>
    </row>
    <row r="27" spans="1:58">
      <c r="A27" s="87" t="s">
        <v>51</v>
      </c>
      <c r="B27" s="56" t="s">
        <v>126</v>
      </c>
      <c r="C27" s="149" t="s">
        <v>129</v>
      </c>
      <c r="D27" s="152">
        <v>9</v>
      </c>
      <c r="E27" s="58">
        <v>168</v>
      </c>
      <c r="F27" s="58">
        <v>4</v>
      </c>
      <c r="G27" s="59">
        <f t="shared" si="4"/>
        <v>18.666666666666668</v>
      </c>
      <c r="H27" s="61" t="s">
        <v>113</v>
      </c>
      <c r="I27" s="63">
        <v>0</v>
      </c>
      <c r="J27" s="63">
        <v>1</v>
      </c>
      <c r="K27" s="63">
        <v>0</v>
      </c>
      <c r="L27" s="63">
        <v>0</v>
      </c>
      <c r="M27" s="63">
        <v>1.954</v>
      </c>
      <c r="N27" s="63">
        <v>0</v>
      </c>
      <c r="O27" s="63">
        <v>0</v>
      </c>
      <c r="P27" s="63">
        <v>1</v>
      </c>
      <c r="Q27" s="63">
        <v>0</v>
      </c>
      <c r="R27" s="63">
        <v>0</v>
      </c>
      <c r="S27" s="63">
        <v>5</v>
      </c>
      <c r="T27" s="63">
        <v>1</v>
      </c>
      <c r="U27" s="63">
        <v>0</v>
      </c>
      <c r="V27" s="63">
        <v>1.2729999999999999</v>
      </c>
      <c r="W27" s="63">
        <v>1</v>
      </c>
      <c r="X27" s="62">
        <f t="shared" si="5"/>
        <v>12.227</v>
      </c>
      <c r="Y27" s="63">
        <f t="shared" si="6"/>
        <v>1.3585555555555555</v>
      </c>
      <c r="Z27" s="65">
        <v>20350</v>
      </c>
      <c r="AA27" s="65">
        <v>20600</v>
      </c>
      <c r="AB27" s="65">
        <v>20950</v>
      </c>
      <c r="AC27" s="65">
        <v>20700</v>
      </c>
      <c r="AD27" s="65">
        <v>21200</v>
      </c>
      <c r="AE27" s="65">
        <v>21650</v>
      </c>
      <c r="AF27" s="65">
        <v>21280</v>
      </c>
      <c r="AG27" s="65">
        <v>22100</v>
      </c>
      <c r="AH27" s="65">
        <v>23080</v>
      </c>
      <c r="AI27" s="65">
        <v>22130</v>
      </c>
      <c r="AJ27" s="65">
        <v>23280</v>
      </c>
      <c r="AK27" s="65">
        <v>24930</v>
      </c>
      <c r="AL27" s="65">
        <v>23250</v>
      </c>
      <c r="AM27" s="65">
        <v>25150</v>
      </c>
      <c r="AN27" s="65">
        <v>27100</v>
      </c>
      <c r="AO27" s="53">
        <f t="shared" si="7"/>
        <v>3414849</v>
      </c>
      <c r="AP27" s="72"/>
      <c r="AQ27" s="71">
        <f t="shared" si="15"/>
        <v>278775.59999999998</v>
      </c>
      <c r="AR27" s="71"/>
      <c r="AS27" s="69"/>
      <c r="AT27" s="69">
        <f t="shared" si="16"/>
        <v>440171.99999999994</v>
      </c>
      <c r="AU27" s="69"/>
      <c r="AV27" s="118">
        <f t="shared" si="17"/>
        <v>-146723.99999999997</v>
      </c>
      <c r="AW27" s="135">
        <f t="shared" si="18"/>
        <v>10480.285714285714</v>
      </c>
      <c r="AX27" s="68">
        <f t="shared" si="19"/>
        <v>303928.28571428574</v>
      </c>
      <c r="AY27" s="68">
        <f t="shared" si="12"/>
        <v>2071.4285714285716</v>
      </c>
      <c r="AZ27" s="73">
        <f t="shared" si="13"/>
        <v>3997552.885714286</v>
      </c>
      <c r="BA27" s="60">
        <v>4260400.8222654955</v>
      </c>
      <c r="BB27" s="162">
        <f t="shared" si="14"/>
        <v>-262847.93655120954</v>
      </c>
      <c r="BC27" s="77">
        <f t="shared" si="2"/>
        <v>-6.1695588635117815</v>
      </c>
      <c r="BF27" s="156"/>
    </row>
    <row r="28" spans="1:58">
      <c r="A28" s="88" t="s">
        <v>53</v>
      </c>
      <c r="B28" s="56" t="s">
        <v>130</v>
      </c>
      <c r="C28" s="149" t="s">
        <v>133</v>
      </c>
      <c r="D28" s="152">
        <v>9</v>
      </c>
      <c r="E28" s="58">
        <v>159</v>
      </c>
      <c r="F28" s="58">
        <v>27</v>
      </c>
      <c r="G28" s="59">
        <f t="shared" si="4"/>
        <v>17.666666666666668</v>
      </c>
      <c r="H28" s="61" t="s">
        <v>113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4</v>
      </c>
      <c r="Q28" s="63">
        <v>0</v>
      </c>
      <c r="R28" s="63">
        <v>0</v>
      </c>
      <c r="S28" s="63">
        <v>4.4550000000000001</v>
      </c>
      <c r="T28" s="63">
        <v>0</v>
      </c>
      <c r="U28" s="63">
        <v>0</v>
      </c>
      <c r="V28" s="63">
        <v>3.6360000000000001</v>
      </c>
      <c r="W28" s="63">
        <v>0</v>
      </c>
      <c r="X28" s="62">
        <f t="shared" si="5"/>
        <v>12.091000000000001</v>
      </c>
      <c r="Y28" s="63">
        <f t="shared" si="6"/>
        <v>1.3434444444444447</v>
      </c>
      <c r="Z28" s="65">
        <v>20350</v>
      </c>
      <c r="AA28" s="65">
        <v>20600</v>
      </c>
      <c r="AB28" s="65">
        <v>20950</v>
      </c>
      <c r="AC28" s="65">
        <v>20700</v>
      </c>
      <c r="AD28" s="65">
        <v>21200</v>
      </c>
      <c r="AE28" s="65">
        <v>21650</v>
      </c>
      <c r="AF28" s="65">
        <v>21280</v>
      </c>
      <c r="AG28" s="65">
        <v>22100</v>
      </c>
      <c r="AH28" s="65">
        <v>23080</v>
      </c>
      <c r="AI28" s="65">
        <v>22130</v>
      </c>
      <c r="AJ28" s="65">
        <v>23280</v>
      </c>
      <c r="AK28" s="65">
        <v>24930</v>
      </c>
      <c r="AL28" s="65">
        <v>23250</v>
      </c>
      <c r="AM28" s="65">
        <v>25150</v>
      </c>
      <c r="AN28" s="65">
        <v>27100</v>
      </c>
      <c r="AO28" s="53">
        <f t="shared" si="7"/>
        <v>3402693.6000000006</v>
      </c>
      <c r="AP28" s="72"/>
      <c r="AQ28" s="71">
        <f t="shared" si="15"/>
        <v>275674.80000000005</v>
      </c>
      <c r="AR28" s="71"/>
      <c r="AS28" s="69"/>
      <c r="AT28" s="69">
        <f t="shared" si="16"/>
        <v>435276.00000000006</v>
      </c>
      <c r="AU28" s="69"/>
      <c r="AV28" s="118">
        <f t="shared" si="17"/>
        <v>-188619.59999999998</v>
      </c>
      <c r="AW28" s="135">
        <f t="shared" si="18"/>
        <v>73914.792452830196</v>
      </c>
      <c r="AX28" s="68">
        <f t="shared" si="19"/>
        <v>320571.19245283026</v>
      </c>
      <c r="AY28" s="68">
        <f t="shared" si="12"/>
        <v>2209.4339622641514</v>
      </c>
      <c r="AZ28" s="73">
        <f t="shared" si="13"/>
        <v>3998939.5924528306</v>
      </c>
      <c r="BA28" s="60">
        <v>3925295.066192511</v>
      </c>
      <c r="BB28" s="162">
        <f t="shared" si="14"/>
        <v>73644.526260319632</v>
      </c>
      <c r="BC28" s="77">
        <f t="shared" si="2"/>
        <v>1.8761526208462556</v>
      </c>
      <c r="BF28" s="156"/>
    </row>
    <row r="29" spans="1:58">
      <c r="A29" s="95" t="s">
        <v>57</v>
      </c>
      <c r="B29" s="56" t="s">
        <v>134</v>
      </c>
      <c r="C29" s="149" t="s">
        <v>137</v>
      </c>
      <c r="D29" s="152">
        <v>9</v>
      </c>
      <c r="E29" s="58">
        <v>162</v>
      </c>
      <c r="F29" s="58">
        <v>7</v>
      </c>
      <c r="G29" s="59">
        <f t="shared" si="4"/>
        <v>18</v>
      </c>
      <c r="H29" s="61" t="s">
        <v>113</v>
      </c>
      <c r="I29" s="63">
        <v>2.3199999999999998</v>
      </c>
      <c r="J29" s="63">
        <v>1</v>
      </c>
      <c r="K29" s="63">
        <v>0</v>
      </c>
      <c r="L29" s="63">
        <v>0.27</v>
      </c>
      <c r="M29" s="63">
        <v>0</v>
      </c>
      <c r="N29" s="63">
        <v>0</v>
      </c>
      <c r="O29" s="63">
        <v>0</v>
      </c>
      <c r="P29" s="63">
        <v>2</v>
      </c>
      <c r="Q29" s="63">
        <v>0</v>
      </c>
      <c r="R29" s="63">
        <v>0</v>
      </c>
      <c r="S29" s="63">
        <v>2</v>
      </c>
      <c r="T29" s="63">
        <v>0</v>
      </c>
      <c r="U29" s="63">
        <v>0</v>
      </c>
      <c r="V29" s="63">
        <v>2</v>
      </c>
      <c r="W29" s="63">
        <v>2</v>
      </c>
      <c r="X29" s="62">
        <f t="shared" si="5"/>
        <v>11.59</v>
      </c>
      <c r="Y29" s="63">
        <f t="shared" si="6"/>
        <v>1.2877777777777777</v>
      </c>
      <c r="Z29" s="65">
        <v>20350</v>
      </c>
      <c r="AA29" s="65">
        <v>20600</v>
      </c>
      <c r="AB29" s="65">
        <v>20950</v>
      </c>
      <c r="AC29" s="65">
        <v>20700</v>
      </c>
      <c r="AD29" s="65">
        <v>21200</v>
      </c>
      <c r="AE29" s="65">
        <v>21650</v>
      </c>
      <c r="AF29" s="65">
        <v>21280</v>
      </c>
      <c r="AG29" s="65">
        <v>22100</v>
      </c>
      <c r="AH29" s="65">
        <v>23080</v>
      </c>
      <c r="AI29" s="65">
        <v>22130</v>
      </c>
      <c r="AJ29" s="65">
        <v>23280</v>
      </c>
      <c r="AK29" s="65">
        <v>24930</v>
      </c>
      <c r="AL29" s="65">
        <v>23250</v>
      </c>
      <c r="AM29" s="65">
        <v>25150</v>
      </c>
      <c r="AN29" s="65">
        <v>27100</v>
      </c>
      <c r="AO29" s="53">
        <f t="shared" si="7"/>
        <v>3223932</v>
      </c>
      <c r="AP29" s="72"/>
      <c r="AQ29" s="71">
        <f t="shared" si="15"/>
        <v>264252</v>
      </c>
      <c r="AR29" s="71"/>
      <c r="AS29" s="69"/>
      <c r="AT29" s="69">
        <f t="shared" si="16"/>
        <v>417239.99999999994</v>
      </c>
      <c r="AU29" s="69"/>
      <c r="AV29" s="118">
        <f t="shared" si="17"/>
        <v>-166896</v>
      </c>
      <c r="AW29" s="135">
        <f t="shared" si="18"/>
        <v>18028.888888888887</v>
      </c>
      <c r="AX29" s="68">
        <f t="shared" si="19"/>
        <v>268372.88888888882</v>
      </c>
      <c r="AY29" s="68">
        <f t="shared" si="12"/>
        <v>1929.6296296296291</v>
      </c>
      <c r="AZ29" s="73">
        <f t="shared" si="13"/>
        <v>3756556.888888889</v>
      </c>
      <c r="BA29" s="60">
        <v>4113682.1132705179</v>
      </c>
      <c r="BB29" s="162">
        <f t="shared" si="14"/>
        <v>-357125.22438162891</v>
      </c>
      <c r="BC29" s="77">
        <f t="shared" si="2"/>
        <v>-8.6814006174556368</v>
      </c>
      <c r="BF29" s="156"/>
    </row>
    <row r="30" spans="1:58">
      <c r="A30" s="96" t="s">
        <v>59</v>
      </c>
      <c r="B30" s="56" t="s">
        <v>138</v>
      </c>
      <c r="C30" s="149" t="s">
        <v>141</v>
      </c>
      <c r="D30" s="152">
        <v>9</v>
      </c>
      <c r="E30" s="58">
        <v>156</v>
      </c>
      <c r="F30" s="58">
        <v>16</v>
      </c>
      <c r="G30" s="59">
        <f t="shared" si="4"/>
        <v>17.333333333333332</v>
      </c>
      <c r="H30" s="61" t="s">
        <v>113</v>
      </c>
      <c r="I30" s="63">
        <v>0</v>
      </c>
      <c r="J30" s="63">
        <v>0</v>
      </c>
      <c r="K30" s="63">
        <v>0</v>
      </c>
      <c r="L30" s="63">
        <v>0</v>
      </c>
      <c r="M30" s="63">
        <v>1</v>
      </c>
      <c r="N30" s="63">
        <v>0</v>
      </c>
      <c r="O30" s="63">
        <v>0</v>
      </c>
      <c r="P30" s="63">
        <v>3</v>
      </c>
      <c r="Q30" s="63">
        <v>0</v>
      </c>
      <c r="R30" s="63">
        <v>0</v>
      </c>
      <c r="S30" s="63">
        <v>6</v>
      </c>
      <c r="T30" s="63">
        <v>0</v>
      </c>
      <c r="U30" s="63">
        <v>0</v>
      </c>
      <c r="V30" s="63">
        <v>2.3639999999999999</v>
      </c>
      <c r="W30" s="63">
        <v>0</v>
      </c>
      <c r="X30" s="62">
        <f t="shared" si="5"/>
        <v>12.364000000000001</v>
      </c>
      <c r="Y30" s="63">
        <f t="shared" si="6"/>
        <v>1.3737777777777778</v>
      </c>
      <c r="Z30" s="65">
        <v>20350</v>
      </c>
      <c r="AA30" s="65">
        <v>20600</v>
      </c>
      <c r="AB30" s="65">
        <v>20950</v>
      </c>
      <c r="AC30" s="65">
        <v>20700</v>
      </c>
      <c r="AD30" s="65">
        <v>21200</v>
      </c>
      <c r="AE30" s="65">
        <v>21650</v>
      </c>
      <c r="AF30" s="65">
        <v>21280</v>
      </c>
      <c r="AG30" s="65">
        <v>22100</v>
      </c>
      <c r="AH30" s="65">
        <v>23080</v>
      </c>
      <c r="AI30" s="65">
        <v>22130</v>
      </c>
      <c r="AJ30" s="65">
        <v>23280</v>
      </c>
      <c r="AK30" s="65">
        <v>24930</v>
      </c>
      <c r="AL30" s="65">
        <v>23250</v>
      </c>
      <c r="AM30" s="65">
        <v>25150</v>
      </c>
      <c r="AN30" s="65">
        <v>27100</v>
      </c>
      <c r="AO30" s="53">
        <f t="shared" si="7"/>
        <v>3439615.1999999997</v>
      </c>
      <c r="AP30" s="72"/>
      <c r="AQ30" s="71">
        <f t="shared" si="15"/>
        <v>281899.2</v>
      </c>
      <c r="AR30" s="71"/>
      <c r="AS30" s="69"/>
      <c r="AT30" s="69">
        <f t="shared" si="16"/>
        <v>445104</v>
      </c>
      <c r="AU30" s="69"/>
      <c r="AV30" s="118">
        <f t="shared" si="17"/>
        <v>-207715.20000000007</v>
      </c>
      <c r="AW30" s="135">
        <f t="shared" si="18"/>
        <v>45651.692307692312</v>
      </c>
      <c r="AX30" s="68">
        <f t="shared" si="19"/>
        <v>283040.49230769224</v>
      </c>
      <c r="AY30" s="68">
        <f t="shared" si="12"/>
        <v>1907.6923076923069</v>
      </c>
      <c r="AZ30" s="73">
        <f t="shared" si="13"/>
        <v>4004554.8923076922</v>
      </c>
      <c r="BA30" s="60">
        <v>3956933.4179040082</v>
      </c>
      <c r="BB30" s="162">
        <f t="shared" si="14"/>
        <v>47621.474403684027</v>
      </c>
      <c r="BC30" s="77">
        <f t="shared" si="2"/>
        <v>1.2034944583148643</v>
      </c>
      <c r="BF30" s="156"/>
    </row>
    <row r="31" spans="1:58">
      <c r="A31" s="89" t="s">
        <v>61</v>
      </c>
      <c r="B31" s="56" t="s">
        <v>142</v>
      </c>
      <c r="C31" s="149" t="s">
        <v>145</v>
      </c>
      <c r="D31" s="152">
        <v>9</v>
      </c>
      <c r="E31" s="58">
        <v>149</v>
      </c>
      <c r="F31" s="58">
        <v>1</v>
      </c>
      <c r="G31" s="59">
        <f t="shared" si="4"/>
        <v>16.555555555555557</v>
      </c>
      <c r="H31" s="61" t="s">
        <v>113</v>
      </c>
      <c r="I31" s="63">
        <v>0.5</v>
      </c>
      <c r="J31" s="63">
        <v>1.5</v>
      </c>
      <c r="K31" s="63">
        <v>0</v>
      </c>
      <c r="L31" s="63">
        <v>0</v>
      </c>
      <c r="M31" s="63">
        <v>2</v>
      </c>
      <c r="N31" s="63">
        <v>0</v>
      </c>
      <c r="O31" s="63">
        <v>0</v>
      </c>
      <c r="P31" s="63">
        <v>3</v>
      </c>
      <c r="Q31" s="63">
        <v>1</v>
      </c>
      <c r="R31" s="63">
        <v>0</v>
      </c>
      <c r="S31" s="63">
        <v>1.3640000000000001</v>
      </c>
      <c r="T31" s="63">
        <v>0</v>
      </c>
      <c r="U31" s="63">
        <v>0</v>
      </c>
      <c r="V31" s="63">
        <v>2</v>
      </c>
      <c r="W31" s="63">
        <v>1</v>
      </c>
      <c r="X31" s="62">
        <f t="shared" si="5"/>
        <v>12.364000000000001</v>
      </c>
      <c r="Y31" s="63">
        <f t="shared" si="6"/>
        <v>1.3737777777777778</v>
      </c>
      <c r="Z31" s="65">
        <v>20350</v>
      </c>
      <c r="AA31" s="65">
        <v>20600</v>
      </c>
      <c r="AB31" s="65">
        <v>20950</v>
      </c>
      <c r="AC31" s="65">
        <v>20700</v>
      </c>
      <c r="AD31" s="65">
        <v>21200</v>
      </c>
      <c r="AE31" s="65">
        <v>21650</v>
      </c>
      <c r="AF31" s="65">
        <v>21280</v>
      </c>
      <c r="AG31" s="65">
        <v>22100</v>
      </c>
      <c r="AH31" s="65">
        <v>23080</v>
      </c>
      <c r="AI31" s="65">
        <v>22130</v>
      </c>
      <c r="AJ31" s="65">
        <v>23280</v>
      </c>
      <c r="AK31" s="65">
        <v>24930</v>
      </c>
      <c r="AL31" s="65">
        <v>23250</v>
      </c>
      <c r="AM31" s="65">
        <v>25150</v>
      </c>
      <c r="AN31" s="65">
        <v>27100</v>
      </c>
      <c r="AO31" s="53">
        <f t="shared" si="7"/>
        <v>3384107.0400000005</v>
      </c>
      <c r="AP31" s="72"/>
      <c r="AQ31" s="71">
        <f t="shared" si="15"/>
        <v>281899.2</v>
      </c>
      <c r="AR31" s="71"/>
      <c r="AS31" s="69"/>
      <c r="AT31" s="69">
        <f t="shared" si="16"/>
        <v>445104</v>
      </c>
      <c r="AU31" s="69"/>
      <c r="AV31" s="118">
        <f t="shared" si="17"/>
        <v>-242334.39999999997</v>
      </c>
      <c r="AW31" s="135">
        <f t="shared" si="18"/>
        <v>2987.2751677852348</v>
      </c>
      <c r="AX31" s="68">
        <f t="shared" si="19"/>
        <v>205756.87516778527</v>
      </c>
      <c r="AY31" s="68">
        <f t="shared" si="12"/>
        <v>1386.8008948545862</v>
      </c>
      <c r="AZ31" s="73">
        <f t="shared" si="13"/>
        <v>3871763.1151677859</v>
      </c>
      <c r="BA31" s="60">
        <v>3643112.7498016786</v>
      </c>
      <c r="BB31" s="162">
        <f t="shared" si="14"/>
        <v>228650.36536610732</v>
      </c>
      <c r="BC31" s="77">
        <f t="shared" si="2"/>
        <v>6.2762363140848265</v>
      </c>
      <c r="BF31" s="156"/>
    </row>
    <row r="32" spans="1:58">
      <c r="A32" s="90" t="s">
        <v>67</v>
      </c>
      <c r="B32" s="56" t="s">
        <v>146</v>
      </c>
      <c r="C32" s="149" t="s">
        <v>149</v>
      </c>
      <c r="D32" s="152">
        <v>9</v>
      </c>
      <c r="E32" s="58">
        <v>163</v>
      </c>
      <c r="F32" s="58">
        <v>6</v>
      </c>
      <c r="G32" s="59">
        <f t="shared" si="4"/>
        <v>18.111111111111111</v>
      </c>
      <c r="H32" s="61" t="s">
        <v>113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2</v>
      </c>
      <c r="Q32" s="63">
        <v>0</v>
      </c>
      <c r="R32" s="63">
        <v>0</v>
      </c>
      <c r="S32" s="63">
        <v>7</v>
      </c>
      <c r="T32" s="63">
        <v>0</v>
      </c>
      <c r="U32" s="63">
        <v>0</v>
      </c>
      <c r="V32" s="63">
        <v>3</v>
      </c>
      <c r="W32" s="63">
        <v>0</v>
      </c>
      <c r="X32" s="62">
        <f t="shared" si="5"/>
        <v>12</v>
      </c>
      <c r="Y32" s="63">
        <f t="shared" si="6"/>
        <v>1.3333333333333333</v>
      </c>
      <c r="Z32" s="65">
        <v>20350</v>
      </c>
      <c r="AA32" s="65">
        <v>20600</v>
      </c>
      <c r="AB32" s="65">
        <v>20950</v>
      </c>
      <c r="AC32" s="65">
        <v>20700</v>
      </c>
      <c r="AD32" s="65">
        <v>21200</v>
      </c>
      <c r="AE32" s="65">
        <v>21650</v>
      </c>
      <c r="AF32" s="65">
        <v>21280</v>
      </c>
      <c r="AG32" s="65">
        <v>22100</v>
      </c>
      <c r="AH32" s="65">
        <v>23080</v>
      </c>
      <c r="AI32" s="65">
        <v>22130</v>
      </c>
      <c r="AJ32" s="65">
        <v>23280</v>
      </c>
      <c r="AK32" s="65">
        <v>24930</v>
      </c>
      <c r="AL32" s="65">
        <v>23250</v>
      </c>
      <c r="AM32" s="65">
        <v>25150</v>
      </c>
      <c r="AN32" s="65">
        <v>27100</v>
      </c>
      <c r="AO32" s="53">
        <f t="shared" si="7"/>
        <v>3391320</v>
      </c>
      <c r="AP32" s="72"/>
      <c r="AQ32" s="71">
        <f t="shared" si="15"/>
        <v>273600</v>
      </c>
      <c r="AR32" s="71"/>
      <c r="AS32" s="69"/>
      <c r="AT32" s="69">
        <f t="shared" si="16"/>
        <v>432000</v>
      </c>
      <c r="AU32" s="69"/>
      <c r="AV32" s="118">
        <f t="shared" si="17"/>
        <v>-168000</v>
      </c>
      <c r="AW32" s="135">
        <f t="shared" si="18"/>
        <v>15901.840490797547</v>
      </c>
      <c r="AX32" s="68">
        <f t="shared" si="19"/>
        <v>279901.84049079753</v>
      </c>
      <c r="AY32" s="68">
        <f t="shared" si="12"/>
        <v>1943.7627811860939</v>
      </c>
      <c r="AZ32" s="73">
        <f t="shared" si="13"/>
        <v>3944821.8404907975</v>
      </c>
      <c r="BA32" s="60">
        <v>3994256.1896590078</v>
      </c>
      <c r="BB32" s="162">
        <f t="shared" si="14"/>
        <v>-49434.34916821029</v>
      </c>
      <c r="BC32" s="77">
        <f t="shared" si="2"/>
        <v>-1.237635915697993</v>
      </c>
      <c r="BF32" s="156"/>
    </row>
    <row r="33" spans="1:58">
      <c r="A33" s="97" t="s">
        <v>73</v>
      </c>
      <c r="B33" s="56" t="s">
        <v>150</v>
      </c>
      <c r="C33" s="149" t="s">
        <v>153</v>
      </c>
      <c r="D33" s="152">
        <v>9</v>
      </c>
      <c r="E33" s="58">
        <v>173</v>
      </c>
      <c r="F33" s="58">
        <v>13</v>
      </c>
      <c r="G33" s="59">
        <f t="shared" si="4"/>
        <v>19.222222222222221</v>
      </c>
      <c r="H33" s="61" t="s">
        <v>113</v>
      </c>
      <c r="I33" s="63">
        <v>1</v>
      </c>
      <c r="J33" s="63">
        <v>0.40899999999999997</v>
      </c>
      <c r="K33" s="63">
        <v>0</v>
      </c>
      <c r="L33" s="63">
        <v>0.13800000000000001</v>
      </c>
      <c r="M33" s="63">
        <v>0</v>
      </c>
      <c r="N33" s="63">
        <v>0</v>
      </c>
      <c r="O33" s="63">
        <v>0</v>
      </c>
      <c r="P33" s="63">
        <v>1.593</v>
      </c>
      <c r="Q33" s="63">
        <v>0</v>
      </c>
      <c r="R33" s="63">
        <v>0</v>
      </c>
      <c r="S33" s="63">
        <v>4</v>
      </c>
      <c r="T33" s="63">
        <v>1</v>
      </c>
      <c r="U33" s="63">
        <v>0</v>
      </c>
      <c r="V33" s="63">
        <v>4.0030000000000001</v>
      </c>
      <c r="W33" s="63">
        <v>1</v>
      </c>
      <c r="X33" s="62">
        <f t="shared" si="5"/>
        <v>13.143000000000001</v>
      </c>
      <c r="Y33" s="63">
        <f t="shared" si="6"/>
        <v>1.4603333333333335</v>
      </c>
      <c r="Z33" s="65">
        <v>20350</v>
      </c>
      <c r="AA33" s="65">
        <v>20600</v>
      </c>
      <c r="AB33" s="65">
        <v>20950</v>
      </c>
      <c r="AC33" s="65">
        <v>20700</v>
      </c>
      <c r="AD33" s="65">
        <v>21200</v>
      </c>
      <c r="AE33" s="65">
        <v>21650</v>
      </c>
      <c r="AF33" s="65">
        <v>21280</v>
      </c>
      <c r="AG33" s="65">
        <v>22100</v>
      </c>
      <c r="AH33" s="65">
        <v>23080</v>
      </c>
      <c r="AI33" s="65">
        <v>22130</v>
      </c>
      <c r="AJ33" s="65">
        <v>23280</v>
      </c>
      <c r="AK33" s="65">
        <v>24930</v>
      </c>
      <c r="AL33" s="65">
        <v>23250</v>
      </c>
      <c r="AM33" s="65">
        <v>25150</v>
      </c>
      <c r="AN33" s="65">
        <v>27100</v>
      </c>
      <c r="AO33" s="53">
        <f t="shared" si="7"/>
        <v>3751953</v>
      </c>
      <c r="AP33" s="72"/>
      <c r="AQ33" s="71">
        <f t="shared" si="15"/>
        <v>299660.40000000002</v>
      </c>
      <c r="AR33" s="71"/>
      <c r="AS33" s="69"/>
      <c r="AT33" s="69">
        <f t="shared" si="16"/>
        <v>473148</v>
      </c>
      <c r="AU33" s="69"/>
      <c r="AV33" s="118">
        <f t="shared" si="17"/>
        <v>-131430.00000000003</v>
      </c>
      <c r="AW33" s="135">
        <f t="shared" si="18"/>
        <v>35554.473988439306</v>
      </c>
      <c r="AX33" s="68">
        <f t="shared" si="19"/>
        <v>377272.47398843931</v>
      </c>
      <c r="AY33" s="68">
        <f t="shared" si="12"/>
        <v>2392.1001926782274</v>
      </c>
      <c r="AZ33" s="73">
        <f t="shared" si="13"/>
        <v>4428885.8739884393</v>
      </c>
      <c r="BA33" s="60">
        <v>4323358.0490416195</v>
      </c>
      <c r="BB33" s="162">
        <f t="shared" si="14"/>
        <v>105527.8249468198</v>
      </c>
      <c r="BC33" s="77">
        <f t="shared" si="2"/>
        <v>2.4408763685490413</v>
      </c>
      <c r="BF33" s="156"/>
    </row>
    <row r="34" spans="1:58">
      <c r="A34" s="91" t="s">
        <v>75</v>
      </c>
      <c r="B34" s="56" t="s">
        <v>154</v>
      </c>
      <c r="C34" s="149" t="s">
        <v>157</v>
      </c>
      <c r="D34" s="152">
        <v>9</v>
      </c>
      <c r="E34" s="58">
        <v>164</v>
      </c>
      <c r="F34" s="58">
        <v>11</v>
      </c>
      <c r="G34" s="59">
        <f t="shared" si="4"/>
        <v>18.222222222222221</v>
      </c>
      <c r="H34" s="61" t="s">
        <v>113</v>
      </c>
      <c r="I34" s="63">
        <v>0</v>
      </c>
      <c r="J34" s="63">
        <v>2</v>
      </c>
      <c r="K34" s="63">
        <v>0</v>
      </c>
      <c r="L34" s="63">
        <v>0</v>
      </c>
      <c r="M34" s="63">
        <v>2</v>
      </c>
      <c r="N34" s="63">
        <v>0</v>
      </c>
      <c r="O34" s="63">
        <v>0</v>
      </c>
      <c r="P34" s="63">
        <v>5</v>
      </c>
      <c r="Q34" s="63">
        <v>0</v>
      </c>
      <c r="R34" s="63">
        <v>0</v>
      </c>
      <c r="S34" s="63">
        <v>1</v>
      </c>
      <c r="T34" s="63">
        <v>0</v>
      </c>
      <c r="U34" s="63">
        <v>0</v>
      </c>
      <c r="V34" s="63">
        <v>2.5449999999999999</v>
      </c>
      <c r="W34" s="63">
        <v>0</v>
      </c>
      <c r="X34" s="62">
        <f t="shared" si="5"/>
        <v>12.545</v>
      </c>
      <c r="Y34" s="63">
        <f t="shared" si="6"/>
        <v>1.393888888888889</v>
      </c>
      <c r="Z34" s="65">
        <v>20350</v>
      </c>
      <c r="AA34" s="65">
        <v>20600</v>
      </c>
      <c r="AB34" s="65">
        <v>20950</v>
      </c>
      <c r="AC34" s="65">
        <v>20700</v>
      </c>
      <c r="AD34" s="65">
        <v>21200</v>
      </c>
      <c r="AE34" s="65">
        <v>21650</v>
      </c>
      <c r="AF34" s="65">
        <v>21280</v>
      </c>
      <c r="AG34" s="65">
        <v>22100</v>
      </c>
      <c r="AH34" s="65">
        <v>23080</v>
      </c>
      <c r="AI34" s="65">
        <v>22130</v>
      </c>
      <c r="AJ34" s="65">
        <v>23280</v>
      </c>
      <c r="AK34" s="65">
        <v>24930</v>
      </c>
      <c r="AL34" s="65">
        <v>23250</v>
      </c>
      <c r="AM34" s="65">
        <v>25150</v>
      </c>
      <c r="AN34" s="65">
        <v>27100</v>
      </c>
      <c r="AO34" s="53">
        <f t="shared" si="7"/>
        <v>3376641</v>
      </c>
      <c r="AP34" s="72"/>
      <c r="AQ34" s="71">
        <f t="shared" si="15"/>
        <v>286026</v>
      </c>
      <c r="AR34" s="71"/>
      <c r="AS34" s="69"/>
      <c r="AT34" s="69">
        <f t="shared" si="16"/>
        <v>451620</v>
      </c>
      <c r="AU34" s="69"/>
      <c r="AV34" s="118">
        <f t="shared" si="17"/>
        <v>-170612.00000000006</v>
      </c>
      <c r="AW34" s="135">
        <f t="shared" si="18"/>
        <v>30291.585365853658</v>
      </c>
      <c r="AX34" s="68">
        <f t="shared" si="19"/>
        <v>311299.58536585362</v>
      </c>
      <c r="AY34" s="68">
        <f t="shared" si="12"/>
        <v>2067.8861788617883</v>
      </c>
      <c r="AZ34" s="73">
        <f t="shared" si="13"/>
        <v>3973966.5853658537</v>
      </c>
      <c r="BA34" s="60">
        <v>4205815.4476400418</v>
      </c>
      <c r="BB34" s="162">
        <f t="shared" si="14"/>
        <v>-231848.86227418808</v>
      </c>
      <c r="BC34" s="77">
        <f t="shared" si="2"/>
        <v>-5.5125781233287938</v>
      </c>
      <c r="BF34" s="156"/>
    </row>
    <row r="35" spans="1:58">
      <c r="A35" s="93" t="s">
        <v>45</v>
      </c>
      <c r="B35" s="56" t="s">
        <v>158</v>
      </c>
      <c r="C35" s="149" t="s">
        <v>161</v>
      </c>
      <c r="D35" s="152">
        <v>9</v>
      </c>
      <c r="E35" s="58">
        <v>236</v>
      </c>
      <c r="F35" s="58">
        <v>29</v>
      </c>
      <c r="G35" s="59">
        <f t="shared" si="4"/>
        <v>26.222222222222221</v>
      </c>
      <c r="H35" s="61" t="s">
        <v>113</v>
      </c>
      <c r="I35" s="63">
        <v>0</v>
      </c>
      <c r="J35" s="63">
        <v>0.45500000000000002</v>
      </c>
      <c r="K35" s="63">
        <v>0</v>
      </c>
      <c r="L35" s="63">
        <v>0.95499999999999996</v>
      </c>
      <c r="M35" s="63">
        <v>0</v>
      </c>
      <c r="N35" s="63">
        <v>0</v>
      </c>
      <c r="O35" s="63">
        <v>0</v>
      </c>
      <c r="P35" s="63">
        <v>3</v>
      </c>
      <c r="Q35" s="63">
        <v>0</v>
      </c>
      <c r="R35" s="63">
        <v>0</v>
      </c>
      <c r="S35" s="63">
        <v>3.4550000000000001</v>
      </c>
      <c r="T35" s="63">
        <v>0</v>
      </c>
      <c r="U35" s="63">
        <v>0</v>
      </c>
      <c r="V35" s="63">
        <v>6</v>
      </c>
      <c r="W35" s="63">
        <v>0</v>
      </c>
      <c r="X35" s="62">
        <f t="shared" si="5"/>
        <v>13.865</v>
      </c>
      <c r="Y35" s="63">
        <f t="shared" si="6"/>
        <v>1.5405555555555557</v>
      </c>
      <c r="Z35" s="65">
        <v>20350</v>
      </c>
      <c r="AA35" s="65">
        <v>20600</v>
      </c>
      <c r="AB35" s="65">
        <v>20950</v>
      </c>
      <c r="AC35" s="65">
        <v>20700</v>
      </c>
      <c r="AD35" s="65">
        <v>21200</v>
      </c>
      <c r="AE35" s="65">
        <v>21650</v>
      </c>
      <c r="AF35" s="65">
        <v>21280</v>
      </c>
      <c r="AG35" s="65">
        <v>22100</v>
      </c>
      <c r="AH35" s="65">
        <v>23080</v>
      </c>
      <c r="AI35" s="65">
        <v>22130</v>
      </c>
      <c r="AJ35" s="65">
        <v>23280</v>
      </c>
      <c r="AK35" s="65">
        <v>24930</v>
      </c>
      <c r="AL35" s="65">
        <v>23250</v>
      </c>
      <c r="AM35" s="65">
        <v>25150</v>
      </c>
      <c r="AN35" s="65">
        <v>27100</v>
      </c>
      <c r="AO35" s="53">
        <f t="shared" si="7"/>
        <v>3921286.8000000003</v>
      </c>
      <c r="AP35" s="72"/>
      <c r="AQ35" s="71">
        <f t="shared" si="15"/>
        <v>316122</v>
      </c>
      <c r="AR35" s="71"/>
      <c r="AS35" s="69"/>
      <c r="AT35" s="69">
        <f t="shared" si="16"/>
        <v>499140</v>
      </c>
      <c r="AU35" s="69"/>
      <c r="AV35" s="118">
        <f t="shared" si="17"/>
        <v>210748</v>
      </c>
      <c r="AW35" s="135">
        <f t="shared" si="18"/>
        <v>61334.999999999993</v>
      </c>
      <c r="AX35" s="68">
        <f t="shared" si="19"/>
        <v>771223</v>
      </c>
      <c r="AY35" s="68">
        <f t="shared" si="12"/>
        <v>4635.3107344632772</v>
      </c>
      <c r="AZ35" s="73">
        <f t="shared" si="13"/>
        <v>5008631.8000000007</v>
      </c>
      <c r="BA35" s="60">
        <v>5001714.7928446494</v>
      </c>
      <c r="BB35" s="162">
        <f t="shared" si="14"/>
        <v>6917.0071553513408</v>
      </c>
      <c r="BC35" s="77">
        <f t="shared" si="2"/>
        <v>0.13829271443559321</v>
      </c>
      <c r="BF35" s="156"/>
    </row>
    <row r="36" spans="1:58">
      <c r="A36" s="99" t="s">
        <v>47</v>
      </c>
      <c r="B36" s="56" t="s">
        <v>162</v>
      </c>
      <c r="C36" s="149" t="s">
        <v>165</v>
      </c>
      <c r="D36" s="152">
        <v>9</v>
      </c>
      <c r="E36" s="58">
        <v>197</v>
      </c>
      <c r="F36" s="58">
        <v>9</v>
      </c>
      <c r="G36" s="59">
        <f t="shared" si="4"/>
        <v>21.888888888888889</v>
      </c>
      <c r="H36" s="61" t="s">
        <v>113</v>
      </c>
      <c r="I36" s="63">
        <v>0</v>
      </c>
      <c r="J36" s="63">
        <v>1</v>
      </c>
      <c r="K36" s="63">
        <v>0</v>
      </c>
      <c r="L36" s="63">
        <v>0</v>
      </c>
      <c r="M36" s="63">
        <v>2</v>
      </c>
      <c r="N36" s="63">
        <v>0</v>
      </c>
      <c r="O36" s="63">
        <v>0</v>
      </c>
      <c r="P36" s="63">
        <v>2.0910000000000002</v>
      </c>
      <c r="Q36" s="63">
        <v>0</v>
      </c>
      <c r="R36" s="63">
        <v>0</v>
      </c>
      <c r="S36" s="63">
        <v>2</v>
      </c>
      <c r="T36" s="63">
        <v>0</v>
      </c>
      <c r="U36" s="63">
        <v>0</v>
      </c>
      <c r="V36" s="63">
        <v>6</v>
      </c>
      <c r="W36" s="63">
        <v>0</v>
      </c>
      <c r="X36" s="62">
        <f t="shared" si="5"/>
        <v>13.091000000000001</v>
      </c>
      <c r="Y36" s="63">
        <f t="shared" si="6"/>
        <v>1.4545555555555556</v>
      </c>
      <c r="Z36" s="65">
        <v>20350</v>
      </c>
      <c r="AA36" s="65">
        <v>20600</v>
      </c>
      <c r="AB36" s="65">
        <v>20950</v>
      </c>
      <c r="AC36" s="65">
        <v>20700</v>
      </c>
      <c r="AD36" s="65">
        <v>21200</v>
      </c>
      <c r="AE36" s="65">
        <v>21650</v>
      </c>
      <c r="AF36" s="65">
        <v>21280</v>
      </c>
      <c r="AG36" s="65">
        <v>22100</v>
      </c>
      <c r="AH36" s="65">
        <v>23080</v>
      </c>
      <c r="AI36" s="65">
        <v>22130</v>
      </c>
      <c r="AJ36" s="65">
        <v>23280</v>
      </c>
      <c r="AK36" s="65">
        <v>24930</v>
      </c>
      <c r="AL36" s="65">
        <v>23250</v>
      </c>
      <c r="AM36" s="65">
        <v>25150</v>
      </c>
      <c r="AN36" s="65">
        <v>27100</v>
      </c>
      <c r="AO36" s="53">
        <f t="shared" si="7"/>
        <v>3680053.1999999997</v>
      </c>
      <c r="AP36" s="72"/>
      <c r="AQ36" s="71">
        <f t="shared" si="15"/>
        <v>298474.80000000005</v>
      </c>
      <c r="AR36" s="71"/>
      <c r="AS36" s="69"/>
      <c r="AT36" s="69">
        <f t="shared" si="16"/>
        <v>471276.00000000006</v>
      </c>
      <c r="AU36" s="69"/>
      <c r="AV36" s="118">
        <f t="shared" si="17"/>
        <v>-5236.3999999999814</v>
      </c>
      <c r="AW36" s="135">
        <f t="shared" si="18"/>
        <v>21530.375634517768</v>
      </c>
      <c r="AX36" s="68">
        <f t="shared" si="19"/>
        <v>487569.97563451785</v>
      </c>
      <c r="AY36" s="68">
        <f t="shared" si="12"/>
        <v>3103.7225042301188</v>
      </c>
      <c r="AZ36" s="73">
        <f t="shared" si="13"/>
        <v>4466097.9756345181</v>
      </c>
      <c r="BA36" s="60">
        <v>4355336.1081821788</v>
      </c>
      <c r="BB36" s="162">
        <f t="shared" si="14"/>
        <v>110761.86745233927</v>
      </c>
      <c r="BC36" s="77">
        <f t="shared" si="2"/>
        <v>2.5431301902109453</v>
      </c>
      <c r="BF36" s="156"/>
    </row>
    <row r="37" spans="1:58">
      <c r="A37" s="94" t="s">
        <v>49</v>
      </c>
      <c r="B37" s="56" t="s">
        <v>166</v>
      </c>
      <c r="C37" s="149" t="s">
        <v>169</v>
      </c>
      <c r="D37" s="152">
        <v>9</v>
      </c>
      <c r="E37" s="58">
        <v>201</v>
      </c>
      <c r="F37" s="58">
        <v>15</v>
      </c>
      <c r="G37" s="59">
        <f t="shared" si="4"/>
        <v>22.333333333333332</v>
      </c>
      <c r="H37" s="61" t="s">
        <v>113</v>
      </c>
      <c r="I37" s="63">
        <v>0</v>
      </c>
      <c r="J37" s="63">
        <v>2.8639999999999999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4</v>
      </c>
      <c r="T37" s="63">
        <v>0</v>
      </c>
      <c r="U37" s="63">
        <v>0</v>
      </c>
      <c r="V37" s="63">
        <v>4</v>
      </c>
      <c r="W37" s="63">
        <v>2</v>
      </c>
      <c r="X37" s="62">
        <f t="shared" si="5"/>
        <v>12.864000000000001</v>
      </c>
      <c r="Y37" s="63">
        <f t="shared" si="6"/>
        <v>1.4293333333333333</v>
      </c>
      <c r="Z37" s="65">
        <v>20350</v>
      </c>
      <c r="AA37" s="65">
        <v>20600</v>
      </c>
      <c r="AB37" s="65">
        <v>20950</v>
      </c>
      <c r="AC37" s="65">
        <v>20700</v>
      </c>
      <c r="AD37" s="65">
        <v>21200</v>
      </c>
      <c r="AE37" s="65">
        <v>21650</v>
      </c>
      <c r="AF37" s="65">
        <v>21280</v>
      </c>
      <c r="AG37" s="65">
        <v>22100</v>
      </c>
      <c r="AH37" s="65">
        <v>23080</v>
      </c>
      <c r="AI37" s="65">
        <v>22130</v>
      </c>
      <c r="AJ37" s="65">
        <v>23280</v>
      </c>
      <c r="AK37" s="65">
        <v>24930</v>
      </c>
      <c r="AL37" s="65">
        <v>23250</v>
      </c>
      <c r="AM37" s="65">
        <v>25150</v>
      </c>
      <c r="AN37" s="65">
        <v>27100</v>
      </c>
      <c r="AO37" s="53">
        <f t="shared" si="7"/>
        <v>3683020.8000000003</v>
      </c>
      <c r="AP37" s="72"/>
      <c r="AQ37" s="71">
        <f t="shared" si="15"/>
        <v>293299.20000000001</v>
      </c>
      <c r="AR37" s="71"/>
      <c r="AS37" s="69"/>
      <c r="AT37" s="69">
        <f t="shared" si="16"/>
        <v>463104</v>
      </c>
      <c r="AU37" s="69"/>
      <c r="AV37" s="118">
        <f t="shared" si="17"/>
        <v>15436.799999999947</v>
      </c>
      <c r="AW37" s="135">
        <f t="shared" si="18"/>
        <v>34560</v>
      </c>
      <c r="AX37" s="68">
        <f t="shared" si="19"/>
        <v>513100.79999999993</v>
      </c>
      <c r="AY37" s="68">
        <f t="shared" si="12"/>
        <v>3323.8805970149247</v>
      </c>
      <c r="AZ37" s="73">
        <f>AO37+AP37+AQ37+AR37+AX37</f>
        <v>4489420.8000000007</v>
      </c>
      <c r="BA37" s="60">
        <v>4862372.1359735858</v>
      </c>
      <c r="BB37" s="162">
        <f t="shared" si="14"/>
        <v>-372951.33597358502</v>
      </c>
      <c r="BC37" s="77">
        <f t="shared" si="2"/>
        <v>-7.67015204809924</v>
      </c>
      <c r="BF37" s="156"/>
    </row>
    <row r="38" spans="1:58">
      <c r="A38" s="87" t="s">
        <v>51</v>
      </c>
      <c r="B38" s="56" t="s">
        <v>250</v>
      </c>
      <c r="C38" s="149" t="s">
        <v>211</v>
      </c>
      <c r="D38" s="152">
        <v>9</v>
      </c>
      <c r="E38" s="58">
        <v>190</v>
      </c>
      <c r="F38" s="58">
        <v>7</v>
      </c>
      <c r="G38" s="59">
        <f t="shared" si="4"/>
        <v>21.111111111111111</v>
      </c>
      <c r="H38" s="61" t="s">
        <v>113</v>
      </c>
      <c r="I38" s="63">
        <v>0</v>
      </c>
      <c r="J38" s="63">
        <v>1</v>
      </c>
      <c r="K38" s="63">
        <v>0</v>
      </c>
      <c r="L38" s="63">
        <v>0</v>
      </c>
      <c r="M38" s="63">
        <v>1</v>
      </c>
      <c r="N38" s="63">
        <v>0</v>
      </c>
      <c r="O38" s="63">
        <v>0</v>
      </c>
      <c r="P38" s="63">
        <v>1</v>
      </c>
      <c r="Q38" s="63">
        <v>0</v>
      </c>
      <c r="R38" s="63">
        <v>0</v>
      </c>
      <c r="S38" s="63">
        <v>3</v>
      </c>
      <c r="T38" s="63">
        <v>0</v>
      </c>
      <c r="U38" s="63">
        <v>0.59</v>
      </c>
      <c r="V38" s="63">
        <v>4.37</v>
      </c>
      <c r="W38" s="63">
        <v>1.95</v>
      </c>
      <c r="X38" s="62">
        <f t="shared" si="5"/>
        <v>12.91</v>
      </c>
      <c r="Y38" s="63">
        <f t="shared" si="6"/>
        <v>1.4344444444444444</v>
      </c>
      <c r="Z38" s="65">
        <v>20350</v>
      </c>
      <c r="AA38" s="65">
        <v>20600</v>
      </c>
      <c r="AB38" s="65">
        <v>20950</v>
      </c>
      <c r="AC38" s="65">
        <v>20700</v>
      </c>
      <c r="AD38" s="65">
        <v>21200</v>
      </c>
      <c r="AE38" s="65">
        <v>21650</v>
      </c>
      <c r="AF38" s="65">
        <v>21280</v>
      </c>
      <c r="AG38" s="65">
        <v>22100</v>
      </c>
      <c r="AH38" s="65">
        <v>23080</v>
      </c>
      <c r="AI38" s="65">
        <v>22130</v>
      </c>
      <c r="AJ38" s="65">
        <v>23280</v>
      </c>
      <c r="AK38" s="65">
        <v>24930</v>
      </c>
      <c r="AL38" s="65">
        <v>23250</v>
      </c>
      <c r="AM38" s="65">
        <v>25150</v>
      </c>
      <c r="AN38" s="65">
        <v>27100</v>
      </c>
      <c r="AO38" s="53">
        <f t="shared" si="7"/>
        <v>3722496</v>
      </c>
      <c r="AP38" s="72"/>
      <c r="AQ38" s="71">
        <f t="shared" si="15"/>
        <v>294348</v>
      </c>
      <c r="AR38" s="71"/>
      <c r="AS38" s="69"/>
      <c r="AT38" s="69">
        <f t="shared" si="16"/>
        <v>464760.00000000006</v>
      </c>
      <c r="AU38" s="69"/>
      <c r="AV38" s="118">
        <f t="shared" si="17"/>
        <v>-41312.000000000022</v>
      </c>
      <c r="AW38" s="135">
        <f t="shared" si="18"/>
        <v>17122.736842105263</v>
      </c>
      <c r="AX38" s="68">
        <f t="shared" si="19"/>
        <v>440570.73684210534</v>
      </c>
      <c r="AY38" s="68">
        <f t="shared" si="12"/>
        <v>2843.8596491228072</v>
      </c>
      <c r="AZ38" s="73">
        <f t="shared" si="13"/>
        <v>4457414.7368421052</v>
      </c>
      <c r="BA38" s="60">
        <v>4685152.0772526832</v>
      </c>
      <c r="BB38" s="162">
        <f t="shared" si="14"/>
        <v>-227737.34041057806</v>
      </c>
      <c r="BC38" s="77">
        <f t="shared" si="2"/>
        <v>-4.8608313381391923</v>
      </c>
      <c r="BF38" s="156"/>
    </row>
    <row r="39" spans="1:58">
      <c r="A39" s="88" t="s">
        <v>53</v>
      </c>
      <c r="B39" s="56" t="s">
        <v>170</v>
      </c>
      <c r="C39" s="149" t="s">
        <v>55</v>
      </c>
      <c r="D39" s="152">
        <v>9</v>
      </c>
      <c r="E39" s="58">
        <v>223</v>
      </c>
      <c r="F39" s="58">
        <v>9</v>
      </c>
      <c r="G39" s="59">
        <f t="shared" si="4"/>
        <v>24.777777777777779</v>
      </c>
      <c r="H39" s="61" t="s">
        <v>113</v>
      </c>
      <c r="I39" s="63">
        <v>0</v>
      </c>
      <c r="J39" s="63">
        <v>1.728</v>
      </c>
      <c r="K39" s="63">
        <v>0</v>
      </c>
      <c r="L39" s="63">
        <v>0</v>
      </c>
      <c r="M39" s="63">
        <v>1.637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5.91</v>
      </c>
      <c r="T39" s="63">
        <v>0</v>
      </c>
      <c r="U39" s="63">
        <v>0</v>
      </c>
      <c r="V39" s="63">
        <v>4.5460000000000003</v>
      </c>
      <c r="W39" s="63">
        <v>0</v>
      </c>
      <c r="X39" s="62">
        <f t="shared" si="5"/>
        <v>13.821000000000002</v>
      </c>
      <c r="Y39" s="63">
        <f t="shared" si="6"/>
        <v>1.5356666666666667</v>
      </c>
      <c r="Z39" s="65">
        <v>20350</v>
      </c>
      <c r="AA39" s="65">
        <v>20600</v>
      </c>
      <c r="AB39" s="65">
        <v>20950</v>
      </c>
      <c r="AC39" s="65">
        <v>20700</v>
      </c>
      <c r="AD39" s="65">
        <v>21200</v>
      </c>
      <c r="AE39" s="65">
        <v>21650</v>
      </c>
      <c r="AF39" s="65">
        <v>21280</v>
      </c>
      <c r="AG39" s="65">
        <v>22100</v>
      </c>
      <c r="AH39" s="65">
        <v>23080</v>
      </c>
      <c r="AI39" s="65">
        <v>22130</v>
      </c>
      <c r="AJ39" s="65">
        <v>23280</v>
      </c>
      <c r="AK39" s="65">
        <v>24930</v>
      </c>
      <c r="AL39" s="65">
        <v>23250</v>
      </c>
      <c r="AM39" s="65">
        <v>25150</v>
      </c>
      <c r="AN39" s="65">
        <v>27100</v>
      </c>
      <c r="AO39" s="53">
        <f t="shared" si="7"/>
        <v>3866614.8000000003</v>
      </c>
      <c r="AP39" s="72"/>
      <c r="AQ39" s="71">
        <f t="shared" si="15"/>
        <v>315118.80000000005</v>
      </c>
      <c r="AR39" s="71"/>
      <c r="AS39" s="69"/>
      <c r="AT39" s="69">
        <f t="shared" si="16"/>
        <v>497556.00000000012</v>
      </c>
      <c r="AU39" s="69"/>
      <c r="AV39" s="118">
        <f t="shared" si="17"/>
        <v>138210.00000000006</v>
      </c>
      <c r="AW39" s="135">
        <f t="shared" si="18"/>
        <v>20080.735426008971</v>
      </c>
      <c r="AX39" s="68">
        <f t="shared" si="19"/>
        <v>655846.73542600917</v>
      </c>
      <c r="AY39" s="68">
        <f t="shared" si="12"/>
        <v>3954.4095665171908</v>
      </c>
      <c r="AZ39" s="73">
        <f t="shared" si="13"/>
        <v>4837580.3354260102</v>
      </c>
      <c r="BA39" s="60">
        <v>4883552.7821237054</v>
      </c>
      <c r="BB39" s="162">
        <f t="shared" si="14"/>
        <v>-45972.446697695181</v>
      </c>
      <c r="BC39" s="77">
        <f t="shared" si="2"/>
        <v>-0.94137298701834027</v>
      </c>
      <c r="BF39" s="156"/>
    </row>
    <row r="40" spans="1:58">
      <c r="A40" s="95" t="s">
        <v>57</v>
      </c>
      <c r="B40" s="56" t="s">
        <v>172</v>
      </c>
      <c r="C40" s="149" t="s">
        <v>175</v>
      </c>
      <c r="D40" s="152">
        <v>9</v>
      </c>
      <c r="E40" s="58">
        <v>205</v>
      </c>
      <c r="F40" s="58">
        <v>11</v>
      </c>
      <c r="G40" s="59">
        <f t="shared" si="4"/>
        <v>22.777777777777779</v>
      </c>
      <c r="H40" s="61" t="s">
        <v>113</v>
      </c>
      <c r="I40" s="63">
        <v>0</v>
      </c>
      <c r="J40" s="63">
        <v>1</v>
      </c>
      <c r="K40" s="63">
        <v>0</v>
      </c>
      <c r="L40" s="63">
        <v>0</v>
      </c>
      <c r="M40" s="63">
        <v>3.4540000000000002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1</v>
      </c>
      <c r="T40" s="63">
        <v>1</v>
      </c>
      <c r="U40" s="63">
        <v>0</v>
      </c>
      <c r="V40" s="63">
        <v>6.2720000000000002</v>
      </c>
      <c r="W40" s="63">
        <v>1</v>
      </c>
      <c r="X40" s="62">
        <f t="shared" si="5"/>
        <v>13.726000000000001</v>
      </c>
      <c r="Y40" s="63">
        <f t="shared" si="6"/>
        <v>1.5251111111111113</v>
      </c>
      <c r="Z40" s="65">
        <v>20350</v>
      </c>
      <c r="AA40" s="65">
        <v>20600</v>
      </c>
      <c r="AB40" s="65">
        <v>20950</v>
      </c>
      <c r="AC40" s="65">
        <v>20700</v>
      </c>
      <c r="AD40" s="65">
        <v>21200</v>
      </c>
      <c r="AE40" s="65">
        <v>21650</v>
      </c>
      <c r="AF40" s="65">
        <v>21280</v>
      </c>
      <c r="AG40" s="65">
        <v>22100</v>
      </c>
      <c r="AH40" s="65">
        <v>23080</v>
      </c>
      <c r="AI40" s="65">
        <v>22130</v>
      </c>
      <c r="AJ40" s="65">
        <v>23280</v>
      </c>
      <c r="AK40" s="65">
        <v>24930</v>
      </c>
      <c r="AL40" s="65">
        <v>23250</v>
      </c>
      <c r="AM40" s="65">
        <v>25150</v>
      </c>
      <c r="AN40" s="65">
        <v>27100</v>
      </c>
      <c r="AO40" s="53">
        <f t="shared" si="7"/>
        <v>3922507.1999999997</v>
      </c>
      <c r="AP40" s="72"/>
      <c r="AQ40" s="71">
        <f t="shared" si="15"/>
        <v>312952.80000000005</v>
      </c>
      <c r="AR40" s="71"/>
      <c r="AS40" s="69"/>
      <c r="AT40" s="69">
        <f t="shared" si="16"/>
        <v>494136.00000000006</v>
      </c>
      <c r="AU40" s="69"/>
      <c r="AV40" s="118">
        <f t="shared" si="17"/>
        <v>38432.800000000047</v>
      </c>
      <c r="AW40" s="135">
        <f t="shared" si="18"/>
        <v>26514.614634146339</v>
      </c>
      <c r="AX40" s="68">
        <f t="shared" si="19"/>
        <v>559083.41463414638</v>
      </c>
      <c r="AY40" s="68">
        <f t="shared" si="12"/>
        <v>3394.3089430894306</v>
      </c>
      <c r="AZ40" s="73">
        <f>AO40+AP40+AQ40+AR40+AX40</f>
        <v>4794543.4146341467</v>
      </c>
      <c r="BA40" s="60">
        <v>4526236.5996174626</v>
      </c>
      <c r="BB40" s="162">
        <f t="shared" si="14"/>
        <v>268306.81501668412</v>
      </c>
      <c r="BC40" s="77">
        <f t="shared" si="2"/>
        <v>5.9278124135039718</v>
      </c>
      <c r="BF40" s="156"/>
    </row>
    <row r="41" spans="1:58">
      <c r="A41" s="96" t="s">
        <v>59</v>
      </c>
      <c r="B41" s="56" t="s">
        <v>176</v>
      </c>
      <c r="C41" s="149" t="s">
        <v>179</v>
      </c>
      <c r="D41" s="152">
        <v>9</v>
      </c>
      <c r="E41" s="58">
        <v>174</v>
      </c>
      <c r="F41" s="58">
        <v>10</v>
      </c>
      <c r="G41" s="59">
        <f t="shared" si="4"/>
        <v>19.333333333333332</v>
      </c>
      <c r="H41" s="61" t="s">
        <v>113</v>
      </c>
      <c r="I41" s="63">
        <v>0</v>
      </c>
      <c r="J41" s="63">
        <v>0</v>
      </c>
      <c r="K41" s="63">
        <v>0</v>
      </c>
      <c r="L41" s="63">
        <v>0</v>
      </c>
      <c r="M41" s="63">
        <v>1</v>
      </c>
      <c r="N41" s="63">
        <v>0</v>
      </c>
      <c r="O41" s="63">
        <v>0.32</v>
      </c>
      <c r="P41" s="63">
        <v>4</v>
      </c>
      <c r="Q41" s="63">
        <v>0</v>
      </c>
      <c r="R41" s="63">
        <v>0</v>
      </c>
      <c r="S41" s="63">
        <v>7</v>
      </c>
      <c r="T41" s="63">
        <v>0</v>
      </c>
      <c r="U41" s="63">
        <v>0</v>
      </c>
      <c r="V41" s="63">
        <v>1.1399999999999999</v>
      </c>
      <c r="W41" s="63">
        <v>0</v>
      </c>
      <c r="X41" s="62">
        <f t="shared" si="5"/>
        <v>13.46</v>
      </c>
      <c r="Y41" s="63">
        <f t="shared" si="6"/>
        <v>1.4955555555555557</v>
      </c>
      <c r="Z41" s="65">
        <v>20350</v>
      </c>
      <c r="AA41" s="65">
        <v>20600</v>
      </c>
      <c r="AB41" s="65">
        <v>20950</v>
      </c>
      <c r="AC41" s="65">
        <v>20700</v>
      </c>
      <c r="AD41" s="65">
        <v>21200</v>
      </c>
      <c r="AE41" s="65">
        <v>21650</v>
      </c>
      <c r="AF41" s="65">
        <v>21280</v>
      </c>
      <c r="AG41" s="65">
        <v>22100</v>
      </c>
      <c r="AH41" s="65">
        <v>23080</v>
      </c>
      <c r="AI41" s="65">
        <v>22130</v>
      </c>
      <c r="AJ41" s="65">
        <v>23280</v>
      </c>
      <c r="AK41" s="65">
        <v>24930</v>
      </c>
      <c r="AL41" s="65">
        <v>23250</v>
      </c>
      <c r="AM41" s="65">
        <v>25150</v>
      </c>
      <c r="AN41" s="65">
        <v>27100</v>
      </c>
      <c r="AO41" s="53">
        <f t="shared" si="7"/>
        <v>3696487.1999999997</v>
      </c>
      <c r="AP41" s="72"/>
      <c r="AQ41" s="71">
        <f t="shared" si="15"/>
        <v>306888</v>
      </c>
      <c r="AR41" s="71"/>
      <c r="AS41" s="69"/>
      <c r="AT41" s="69">
        <f t="shared" si="16"/>
        <v>484560.00000000006</v>
      </c>
      <c r="AU41" s="69"/>
      <c r="AV41" s="118">
        <f t="shared" si="17"/>
        <v>-129216.00000000006</v>
      </c>
      <c r="AW41" s="135">
        <f t="shared" si="18"/>
        <v>27848.275862068971</v>
      </c>
      <c r="AX41" s="68">
        <f t="shared" si="19"/>
        <v>383192.27586206899</v>
      </c>
      <c r="AY41" s="68">
        <f t="shared" si="12"/>
        <v>2372.4137931034484</v>
      </c>
      <c r="AZ41" s="73">
        <f t="shared" si="13"/>
        <v>4386567.4758620691</v>
      </c>
      <c r="BA41" s="60">
        <v>4246056.8109205579</v>
      </c>
      <c r="BB41" s="162">
        <f t="shared" si="14"/>
        <v>140510.66494151112</v>
      </c>
      <c r="BC41" s="77">
        <f t="shared" si="2"/>
        <v>3.3092036022722908</v>
      </c>
      <c r="BF41" s="156"/>
    </row>
    <row r="42" spans="1:58">
      <c r="A42" s="89" t="s">
        <v>61</v>
      </c>
      <c r="B42" s="56" t="s">
        <v>180</v>
      </c>
      <c r="C42" s="149" t="s">
        <v>183</v>
      </c>
      <c r="D42" s="152">
        <v>9</v>
      </c>
      <c r="E42" s="58">
        <v>209</v>
      </c>
      <c r="F42" s="58">
        <v>5</v>
      </c>
      <c r="G42" s="59">
        <f t="shared" si="4"/>
        <v>23.222222222222221</v>
      </c>
      <c r="H42" s="61" t="s">
        <v>113</v>
      </c>
      <c r="I42" s="63">
        <v>0</v>
      </c>
      <c r="J42" s="63">
        <v>0.45400000000000001</v>
      </c>
      <c r="K42" s="63">
        <v>0</v>
      </c>
      <c r="L42" s="63">
        <v>0</v>
      </c>
      <c r="M42" s="63">
        <v>1</v>
      </c>
      <c r="N42" s="63">
        <v>0</v>
      </c>
      <c r="O42" s="63">
        <v>0</v>
      </c>
      <c r="P42" s="63">
        <v>2</v>
      </c>
      <c r="Q42" s="63">
        <v>0</v>
      </c>
      <c r="R42" s="63">
        <v>0</v>
      </c>
      <c r="S42" s="63">
        <v>1</v>
      </c>
      <c r="T42" s="63">
        <v>1</v>
      </c>
      <c r="U42" s="63">
        <v>0</v>
      </c>
      <c r="V42" s="63">
        <v>6.7240000000000002</v>
      </c>
      <c r="W42" s="63">
        <v>0</v>
      </c>
      <c r="X42" s="62">
        <f t="shared" si="5"/>
        <v>12.178000000000001</v>
      </c>
      <c r="Y42" s="63">
        <f t="shared" si="6"/>
        <v>1.3531111111111112</v>
      </c>
      <c r="Z42" s="65">
        <v>20350</v>
      </c>
      <c r="AA42" s="65">
        <v>20600</v>
      </c>
      <c r="AB42" s="65">
        <v>20950</v>
      </c>
      <c r="AC42" s="65">
        <v>20700</v>
      </c>
      <c r="AD42" s="65">
        <v>21200</v>
      </c>
      <c r="AE42" s="65">
        <v>21650</v>
      </c>
      <c r="AF42" s="65">
        <v>21280</v>
      </c>
      <c r="AG42" s="65">
        <v>22100</v>
      </c>
      <c r="AH42" s="65">
        <v>23080</v>
      </c>
      <c r="AI42" s="65">
        <v>22130</v>
      </c>
      <c r="AJ42" s="65">
        <v>23280</v>
      </c>
      <c r="AK42" s="65">
        <v>24930</v>
      </c>
      <c r="AL42" s="65">
        <v>23250</v>
      </c>
      <c r="AM42" s="65">
        <v>25150</v>
      </c>
      <c r="AN42" s="65">
        <v>27100</v>
      </c>
      <c r="AO42" s="53">
        <f t="shared" si="7"/>
        <v>3504852</v>
      </c>
      <c r="AP42" s="72"/>
      <c r="AQ42" s="71">
        <f t="shared" si="15"/>
        <v>277658.40000000002</v>
      </c>
      <c r="AR42" s="71"/>
      <c r="AS42" s="69"/>
      <c r="AT42" s="69">
        <f t="shared" si="16"/>
        <v>438408.00000000006</v>
      </c>
      <c r="AU42" s="69"/>
      <c r="AV42" s="118">
        <f t="shared" si="17"/>
        <v>53583.199999999975</v>
      </c>
      <c r="AW42" s="135">
        <f t="shared" si="18"/>
        <v>10488.229665071771</v>
      </c>
      <c r="AX42" s="68">
        <f t="shared" si="19"/>
        <v>502479.42966507177</v>
      </c>
      <c r="AY42" s="68">
        <f t="shared" si="12"/>
        <v>3438.4370015948957</v>
      </c>
      <c r="AZ42" s="73">
        <f>AO42+AP42+AQ42+AR42+AX42</f>
        <v>4284989.8296650713</v>
      </c>
      <c r="BA42" s="60">
        <v>4705112.2959915036</v>
      </c>
      <c r="BB42" s="162">
        <f t="shared" si="14"/>
        <v>-420122.4663264323</v>
      </c>
      <c r="BC42" s="77">
        <f t="shared" si="2"/>
        <v>-8.9290635355154819</v>
      </c>
      <c r="BF42" s="156"/>
    </row>
    <row r="43" spans="1:58">
      <c r="A43" s="91" t="s">
        <v>75</v>
      </c>
      <c r="B43" s="56" t="s">
        <v>184</v>
      </c>
      <c r="C43" s="149" t="s">
        <v>187</v>
      </c>
      <c r="D43" s="152">
        <v>9</v>
      </c>
      <c r="E43" s="58">
        <v>191</v>
      </c>
      <c r="F43" s="58">
        <v>11</v>
      </c>
      <c r="G43" s="59">
        <f t="shared" si="4"/>
        <v>21.222222222222221</v>
      </c>
      <c r="H43" s="61" t="s">
        <v>113</v>
      </c>
      <c r="I43" s="63">
        <v>0</v>
      </c>
      <c r="J43" s="63">
        <v>1</v>
      </c>
      <c r="K43" s="63">
        <v>0</v>
      </c>
      <c r="L43" s="63">
        <v>0</v>
      </c>
      <c r="M43" s="63">
        <v>4</v>
      </c>
      <c r="N43" s="63">
        <v>0</v>
      </c>
      <c r="O43" s="63">
        <v>0</v>
      </c>
      <c r="P43" s="63">
        <v>3</v>
      </c>
      <c r="Q43" s="63">
        <v>0</v>
      </c>
      <c r="R43" s="63">
        <v>0</v>
      </c>
      <c r="S43" s="63">
        <v>2</v>
      </c>
      <c r="T43" s="63">
        <v>0</v>
      </c>
      <c r="U43" s="63">
        <v>0</v>
      </c>
      <c r="V43" s="63">
        <v>1.4550000000000001</v>
      </c>
      <c r="W43" s="63">
        <v>1</v>
      </c>
      <c r="X43" s="62">
        <f t="shared" si="5"/>
        <v>12.455</v>
      </c>
      <c r="Y43" s="63">
        <f t="shared" si="6"/>
        <v>1.3838888888888889</v>
      </c>
      <c r="Z43" s="65">
        <v>20350</v>
      </c>
      <c r="AA43" s="65">
        <v>20600</v>
      </c>
      <c r="AB43" s="65">
        <v>20950</v>
      </c>
      <c r="AC43" s="65">
        <v>20700</v>
      </c>
      <c r="AD43" s="65">
        <v>21200</v>
      </c>
      <c r="AE43" s="65">
        <v>21650</v>
      </c>
      <c r="AF43" s="65">
        <v>21280</v>
      </c>
      <c r="AG43" s="65">
        <v>22100</v>
      </c>
      <c r="AH43" s="65">
        <v>23080</v>
      </c>
      <c r="AI43" s="65">
        <v>22130</v>
      </c>
      <c r="AJ43" s="65">
        <v>23280</v>
      </c>
      <c r="AK43" s="65">
        <v>24930</v>
      </c>
      <c r="AL43" s="65">
        <v>23250</v>
      </c>
      <c r="AM43" s="65">
        <v>25150</v>
      </c>
      <c r="AN43" s="65">
        <v>27100</v>
      </c>
      <c r="AO43" s="53">
        <f t="shared" si="7"/>
        <v>3383439</v>
      </c>
      <c r="AP43" s="72"/>
      <c r="AQ43" s="71">
        <f t="shared" si="15"/>
        <v>283974</v>
      </c>
      <c r="AR43" s="71"/>
      <c r="AS43" s="69"/>
      <c r="AT43" s="69">
        <f t="shared" si="16"/>
        <v>448380</v>
      </c>
      <c r="AU43" s="69"/>
      <c r="AV43" s="118">
        <f t="shared" si="17"/>
        <v>-34874.000000000044</v>
      </c>
      <c r="AW43" s="135">
        <f t="shared" si="18"/>
        <v>25822.931937172776</v>
      </c>
      <c r="AX43" s="68">
        <f>AT43+AV43+AW43</f>
        <v>439328.93193717272</v>
      </c>
      <c r="AY43" s="68">
        <f t="shared" si="12"/>
        <v>2939.4415357766138</v>
      </c>
      <c r="AZ43" s="73">
        <f>AO43+AP43+AQ43+AR43+AX43</f>
        <v>4106741.9319371725</v>
      </c>
      <c r="BA43" s="60">
        <v>4457588.1614580974</v>
      </c>
      <c r="BB43" s="162">
        <f t="shared" si="14"/>
        <v>-350846.22952092486</v>
      </c>
      <c r="BC43" s="77">
        <f t="shared" si="2"/>
        <v>-7.8707636688931188</v>
      </c>
      <c r="BF43" s="156"/>
    </row>
    <row r="44" spans="1:58">
      <c r="A44" s="100" t="s">
        <v>37</v>
      </c>
      <c r="B44" s="56" t="s">
        <v>188</v>
      </c>
      <c r="C44" s="149" t="s">
        <v>191</v>
      </c>
      <c r="D44" s="152">
        <v>20</v>
      </c>
      <c r="E44" s="58">
        <v>464</v>
      </c>
      <c r="F44" s="58">
        <v>21</v>
      </c>
      <c r="G44" s="59">
        <f t="shared" si="4"/>
        <v>23.2</v>
      </c>
      <c r="H44" s="61" t="s">
        <v>113</v>
      </c>
      <c r="I44" s="63">
        <v>0.318</v>
      </c>
      <c r="J44" s="63">
        <v>3.4550000000000001</v>
      </c>
      <c r="K44" s="63">
        <v>0</v>
      </c>
      <c r="L44" s="63">
        <v>1.8640000000000001</v>
      </c>
      <c r="M44" s="63">
        <v>4.1820000000000004</v>
      </c>
      <c r="N44" s="63">
        <v>0</v>
      </c>
      <c r="O44" s="63">
        <v>0.20799999999999999</v>
      </c>
      <c r="P44" s="63">
        <v>7.1820000000000004</v>
      </c>
      <c r="Q44" s="63">
        <v>0</v>
      </c>
      <c r="R44" s="63">
        <v>0</v>
      </c>
      <c r="S44" s="63">
        <v>1</v>
      </c>
      <c r="T44" s="63">
        <v>1</v>
      </c>
      <c r="U44" s="63">
        <v>0</v>
      </c>
      <c r="V44" s="63">
        <v>6.399</v>
      </c>
      <c r="W44" s="63">
        <v>2</v>
      </c>
      <c r="X44" s="62">
        <f t="shared" si="5"/>
        <v>27.608000000000004</v>
      </c>
      <c r="Y44" s="63">
        <f t="shared" si="6"/>
        <v>1.3804000000000003</v>
      </c>
      <c r="Z44" s="65">
        <v>20350</v>
      </c>
      <c r="AA44" s="65">
        <v>20600</v>
      </c>
      <c r="AB44" s="65">
        <v>20950</v>
      </c>
      <c r="AC44" s="65">
        <v>20700</v>
      </c>
      <c r="AD44" s="65">
        <v>21200</v>
      </c>
      <c r="AE44" s="65">
        <v>21650</v>
      </c>
      <c r="AF44" s="65">
        <v>21280</v>
      </c>
      <c r="AG44" s="65">
        <v>22100</v>
      </c>
      <c r="AH44" s="65">
        <v>23080</v>
      </c>
      <c r="AI44" s="65">
        <v>22130</v>
      </c>
      <c r="AJ44" s="65">
        <v>23280</v>
      </c>
      <c r="AK44" s="65">
        <v>24930</v>
      </c>
      <c r="AL44" s="65">
        <v>23250</v>
      </c>
      <c r="AM44" s="65">
        <v>25150</v>
      </c>
      <c r="AN44" s="65">
        <v>27100</v>
      </c>
      <c r="AO44" s="53">
        <f>(I44*Z44+J44*AA44+K44*AB44+L44*AC44+M44*AD44+N44*AE44+O44*AF44+P44*AG44+Q44*AH44+R44*AI44+S44*AJ44+T44*AK44+U44*AL44+V44*AM44+W44*AN44)*12</f>
        <v>7576569.4800000004</v>
      </c>
      <c r="AP44" s="72"/>
      <c r="AQ44" s="71"/>
      <c r="AR44" s="71">
        <f>X44*$AR$6*12</f>
        <v>430684.8000000001</v>
      </c>
      <c r="AS44" s="69"/>
      <c r="AT44" s="69"/>
      <c r="AU44" s="69">
        <f>X44*12*$AU$6</f>
        <v>828240.00000000012</v>
      </c>
      <c r="AV44" s="118">
        <f>(G44-22)*0.1*$AU$6*X44*12</f>
        <v>99388.799999999959</v>
      </c>
      <c r="AW44" s="135">
        <f>F44/E44*$AU$6*12*X44</f>
        <v>37485.000000000007</v>
      </c>
      <c r="AX44" s="68">
        <f>AU44+AV44+AW44</f>
        <v>965113.8</v>
      </c>
      <c r="AY44" s="68">
        <f>AX44/12/X44</f>
        <v>2913.1465517241377</v>
      </c>
      <c r="AZ44" s="73">
        <f>AO44+AP44+AQ44+AR44+AX44</f>
        <v>8972368.0800000001</v>
      </c>
      <c r="BA44" s="60">
        <v>8868727.7073062602</v>
      </c>
      <c r="BB44" s="162">
        <f t="shared" si="14"/>
        <v>103640.37269373983</v>
      </c>
      <c r="BC44" s="77">
        <f t="shared" si="2"/>
        <v>1.1686047437036393</v>
      </c>
      <c r="BF44" s="156"/>
    </row>
    <row r="45" spans="1:58">
      <c r="A45" s="98" t="s">
        <v>41</v>
      </c>
      <c r="B45" s="56" t="s">
        <v>192</v>
      </c>
      <c r="C45" s="149" t="s">
        <v>195</v>
      </c>
      <c r="D45" s="152">
        <v>18</v>
      </c>
      <c r="E45" s="58">
        <v>406</v>
      </c>
      <c r="F45" s="58">
        <v>28</v>
      </c>
      <c r="G45" s="59">
        <f t="shared" si="4"/>
        <v>22.555555555555557</v>
      </c>
      <c r="H45" s="61" t="s">
        <v>113</v>
      </c>
      <c r="I45" s="63">
        <v>0</v>
      </c>
      <c r="J45" s="63">
        <v>1.909</v>
      </c>
      <c r="K45" s="63">
        <v>0</v>
      </c>
      <c r="L45" s="63">
        <v>0</v>
      </c>
      <c r="M45" s="63">
        <v>2</v>
      </c>
      <c r="N45" s="63">
        <v>0</v>
      </c>
      <c r="O45" s="63">
        <v>0</v>
      </c>
      <c r="P45" s="63">
        <v>2</v>
      </c>
      <c r="Q45" s="63">
        <v>0</v>
      </c>
      <c r="R45" s="63">
        <v>0.59099999999999997</v>
      </c>
      <c r="S45" s="63">
        <v>5</v>
      </c>
      <c r="T45" s="63">
        <v>0</v>
      </c>
      <c r="U45" s="63">
        <v>0</v>
      </c>
      <c r="V45" s="63">
        <v>12</v>
      </c>
      <c r="W45" s="63">
        <v>1</v>
      </c>
      <c r="X45" s="62">
        <f t="shared" si="5"/>
        <v>24.5</v>
      </c>
      <c r="Y45" s="63">
        <f t="shared" si="6"/>
        <v>1.3611111111111112</v>
      </c>
      <c r="Z45" s="65">
        <v>20350</v>
      </c>
      <c r="AA45" s="65">
        <v>20600</v>
      </c>
      <c r="AB45" s="65">
        <v>20950</v>
      </c>
      <c r="AC45" s="65">
        <v>20700</v>
      </c>
      <c r="AD45" s="65">
        <v>21200</v>
      </c>
      <c r="AE45" s="65">
        <v>21650</v>
      </c>
      <c r="AF45" s="65">
        <v>21280</v>
      </c>
      <c r="AG45" s="65">
        <v>22100</v>
      </c>
      <c r="AH45" s="65">
        <v>23080</v>
      </c>
      <c r="AI45" s="65">
        <v>22130</v>
      </c>
      <c r="AJ45" s="65">
        <v>23280</v>
      </c>
      <c r="AK45" s="65">
        <v>24930</v>
      </c>
      <c r="AL45" s="65">
        <v>23250</v>
      </c>
      <c r="AM45" s="65">
        <v>25150</v>
      </c>
      <c r="AN45" s="65">
        <v>27100</v>
      </c>
      <c r="AO45" s="53">
        <f t="shared" si="7"/>
        <v>7011650.7599999998</v>
      </c>
      <c r="AP45" s="72"/>
      <c r="AQ45" s="71"/>
      <c r="AR45" s="71">
        <f t="shared" ref="AR45:AR55" si="20">X45*$AR$6*12</f>
        <v>382200</v>
      </c>
      <c r="AS45" s="69"/>
      <c r="AT45" s="69"/>
      <c r="AU45" s="69">
        <f>X45*12*$AU$6</f>
        <v>735000</v>
      </c>
      <c r="AV45" s="118">
        <f t="shared" ref="AV45:AV55" si="21">(G45-22)*0.1*$AU$6*X45*12</f>
        <v>40833.333333333445</v>
      </c>
      <c r="AW45" s="118">
        <f t="shared" ref="AW45:AW55" si="22">F45/E45*$AU$6*12*X45</f>
        <v>50689.655172413797</v>
      </c>
      <c r="AX45" s="68">
        <f>AU45+AV45+AW45</f>
        <v>826522.98850574729</v>
      </c>
      <c r="AY45" s="68">
        <f>AX45/12/X45</f>
        <v>2811.3026819923375</v>
      </c>
      <c r="AZ45" s="73">
        <f t="shared" si="13"/>
        <v>8220373.7485057469</v>
      </c>
      <c r="BA45" s="60">
        <v>8094364.2043984272</v>
      </c>
      <c r="BB45" s="162">
        <f t="shared" si="14"/>
        <v>126009.54410731979</v>
      </c>
      <c r="BC45" s="77">
        <f t="shared" si="2"/>
        <v>1.5567565398014551</v>
      </c>
      <c r="BF45" s="156"/>
    </row>
    <row r="46" spans="1:58">
      <c r="A46" s="92" t="s">
        <v>43</v>
      </c>
      <c r="B46" s="56" t="s">
        <v>196</v>
      </c>
      <c r="C46" s="149" t="s">
        <v>199</v>
      </c>
      <c r="D46" s="152">
        <v>18</v>
      </c>
      <c r="E46" s="58">
        <v>418</v>
      </c>
      <c r="F46" s="58">
        <v>2</v>
      </c>
      <c r="G46" s="59">
        <f t="shared" si="4"/>
        <v>23.222222222222221</v>
      </c>
      <c r="H46" s="61" t="s">
        <v>113</v>
      </c>
      <c r="I46" s="63">
        <v>0.90900000000000003</v>
      </c>
      <c r="J46" s="63">
        <v>1.6359999999999999</v>
      </c>
      <c r="K46" s="63">
        <v>0</v>
      </c>
      <c r="L46" s="63">
        <v>2.41</v>
      </c>
      <c r="M46" s="63">
        <v>1</v>
      </c>
      <c r="N46" s="63">
        <v>0</v>
      </c>
      <c r="O46" s="63">
        <v>1</v>
      </c>
      <c r="P46" s="63">
        <v>2.2269999999999999</v>
      </c>
      <c r="Q46" s="63">
        <v>0</v>
      </c>
      <c r="R46" s="63">
        <v>0</v>
      </c>
      <c r="S46" s="63">
        <v>5.9550000000000001</v>
      </c>
      <c r="T46" s="63">
        <v>1</v>
      </c>
      <c r="U46" s="63">
        <v>0</v>
      </c>
      <c r="V46" s="63">
        <v>7.5</v>
      </c>
      <c r="W46" s="63">
        <v>1</v>
      </c>
      <c r="X46" s="62">
        <f t="shared" si="5"/>
        <v>24.637</v>
      </c>
      <c r="Y46" s="63">
        <f t="shared" si="6"/>
        <v>1.3687222222222222</v>
      </c>
      <c r="Z46" s="65">
        <v>20350</v>
      </c>
      <c r="AA46" s="65">
        <v>20600</v>
      </c>
      <c r="AB46" s="65">
        <v>20950</v>
      </c>
      <c r="AC46" s="65">
        <v>20700</v>
      </c>
      <c r="AD46" s="65">
        <v>21200</v>
      </c>
      <c r="AE46" s="65">
        <v>21650</v>
      </c>
      <c r="AF46" s="65">
        <v>21280</v>
      </c>
      <c r="AG46" s="65">
        <v>22100</v>
      </c>
      <c r="AH46" s="65">
        <v>23080</v>
      </c>
      <c r="AI46" s="65">
        <v>22130</v>
      </c>
      <c r="AJ46" s="65">
        <v>23280</v>
      </c>
      <c r="AK46" s="65">
        <v>24930</v>
      </c>
      <c r="AL46" s="65">
        <v>23250</v>
      </c>
      <c r="AM46" s="65">
        <v>25150</v>
      </c>
      <c r="AN46" s="65">
        <v>27100</v>
      </c>
      <c r="AO46" s="53">
        <f t="shared" si="7"/>
        <v>6876850.1999999993</v>
      </c>
      <c r="AP46" s="72"/>
      <c r="AQ46" s="71"/>
      <c r="AR46" s="71">
        <f t="shared" si="20"/>
        <v>384337.2</v>
      </c>
      <c r="AS46" s="69"/>
      <c r="AT46" s="69"/>
      <c r="AU46" s="69">
        <f t="shared" ref="AU46:AU55" si="23">X46*12*$AU$6</f>
        <v>739110</v>
      </c>
      <c r="AV46" s="118">
        <f t="shared" si="21"/>
        <v>90335.666666666613</v>
      </c>
      <c r="AW46" s="118">
        <f t="shared" si="22"/>
        <v>3536.4114832535884</v>
      </c>
      <c r="AX46" s="68">
        <f t="shared" ref="AX46:AX55" si="24">AU46+AV46+AW46</f>
        <v>832982.07814992021</v>
      </c>
      <c r="AY46" s="68">
        <f t="shared" si="12"/>
        <v>2817.5172780435937</v>
      </c>
      <c r="AZ46" s="73">
        <f t="shared" si="13"/>
        <v>8094169.4781499198</v>
      </c>
      <c r="BA46" s="60">
        <v>8281820.2150518103</v>
      </c>
      <c r="BB46" s="162">
        <f t="shared" si="14"/>
        <v>-187650.73690189049</v>
      </c>
      <c r="BC46" s="77">
        <f t="shared" si="2"/>
        <v>-2.2658151472649024</v>
      </c>
      <c r="BF46" s="156"/>
    </row>
    <row r="47" spans="1:58">
      <c r="A47" s="93" t="s">
        <v>45</v>
      </c>
      <c r="B47" s="56" t="s">
        <v>200</v>
      </c>
      <c r="C47" s="149" t="s">
        <v>203</v>
      </c>
      <c r="D47" s="152">
        <v>18</v>
      </c>
      <c r="E47" s="58">
        <v>432</v>
      </c>
      <c r="F47" s="58">
        <v>38</v>
      </c>
      <c r="G47" s="59">
        <f t="shared" si="4"/>
        <v>24</v>
      </c>
      <c r="H47" s="61" t="s">
        <v>113</v>
      </c>
      <c r="I47" s="63">
        <v>0.44400000000000001</v>
      </c>
      <c r="J47" s="63">
        <v>1.8640000000000001</v>
      </c>
      <c r="K47" s="63">
        <v>0</v>
      </c>
      <c r="L47" s="63">
        <v>0.66700000000000004</v>
      </c>
      <c r="M47" s="63">
        <v>2.8889999999999998</v>
      </c>
      <c r="N47" s="63">
        <v>0</v>
      </c>
      <c r="O47" s="63">
        <v>0</v>
      </c>
      <c r="P47" s="63">
        <v>3.0579999999999998</v>
      </c>
      <c r="Q47" s="63">
        <v>0</v>
      </c>
      <c r="R47" s="63">
        <v>0</v>
      </c>
      <c r="S47" s="63">
        <v>11.222</v>
      </c>
      <c r="T47" s="63">
        <v>1</v>
      </c>
      <c r="U47" s="63">
        <v>6.8000000000000005E-2</v>
      </c>
      <c r="V47" s="63">
        <v>2.778</v>
      </c>
      <c r="W47" s="63">
        <v>1</v>
      </c>
      <c r="X47" s="62">
        <f t="shared" si="5"/>
        <v>24.99</v>
      </c>
      <c r="Y47" s="63">
        <f t="shared" si="6"/>
        <v>1.3883333333333332</v>
      </c>
      <c r="Z47" s="65">
        <v>20350</v>
      </c>
      <c r="AA47" s="65">
        <v>20600</v>
      </c>
      <c r="AB47" s="65">
        <v>20950</v>
      </c>
      <c r="AC47" s="65">
        <v>20700</v>
      </c>
      <c r="AD47" s="65">
        <v>21200</v>
      </c>
      <c r="AE47" s="65">
        <v>21650</v>
      </c>
      <c r="AF47" s="65">
        <v>21280</v>
      </c>
      <c r="AG47" s="65">
        <v>22100</v>
      </c>
      <c r="AH47" s="65">
        <v>23080</v>
      </c>
      <c r="AI47" s="65">
        <v>22130</v>
      </c>
      <c r="AJ47" s="65">
        <v>23280</v>
      </c>
      <c r="AK47" s="65">
        <v>24930</v>
      </c>
      <c r="AL47" s="65">
        <v>23250</v>
      </c>
      <c r="AM47" s="65">
        <v>25150</v>
      </c>
      <c r="AN47" s="65">
        <v>27100</v>
      </c>
      <c r="AO47" s="53">
        <f t="shared" si="7"/>
        <v>6897541.919999999</v>
      </c>
      <c r="AP47" s="72"/>
      <c r="AQ47" s="71"/>
      <c r="AR47" s="71">
        <f t="shared" si="20"/>
        <v>389843.99999999994</v>
      </c>
      <c r="AS47" s="69"/>
      <c r="AT47" s="69"/>
      <c r="AU47" s="69">
        <f t="shared" si="23"/>
        <v>749700</v>
      </c>
      <c r="AV47" s="118">
        <f t="shared" si="21"/>
        <v>149940</v>
      </c>
      <c r="AW47" s="118">
        <f t="shared" si="22"/>
        <v>65945.833333333328</v>
      </c>
      <c r="AX47" s="68">
        <f t="shared" si="24"/>
        <v>965585.83333333337</v>
      </c>
      <c r="AY47" s="68">
        <f t="shared" si="12"/>
        <v>3219.9074074074074</v>
      </c>
      <c r="AZ47" s="73">
        <f t="shared" si="13"/>
        <v>8252971.753333332</v>
      </c>
      <c r="BA47" s="60">
        <v>8531520.2776381783</v>
      </c>
      <c r="BB47" s="162">
        <f t="shared" si="14"/>
        <v>-278548.5243048463</v>
      </c>
      <c r="BC47" s="77">
        <f t="shared" si="2"/>
        <v>-3.2649342114903561</v>
      </c>
      <c r="BF47" s="156"/>
    </row>
    <row r="48" spans="1:58">
      <c r="A48" s="94" t="s">
        <v>49</v>
      </c>
      <c r="B48" s="56" t="s">
        <v>204</v>
      </c>
      <c r="C48" s="149" t="s">
        <v>207</v>
      </c>
      <c r="D48" s="152">
        <v>19</v>
      </c>
      <c r="E48" s="58">
        <v>444</v>
      </c>
      <c r="F48" s="58">
        <v>11</v>
      </c>
      <c r="G48" s="59">
        <f t="shared" si="4"/>
        <v>23.368421052631579</v>
      </c>
      <c r="H48" s="61" t="s">
        <v>113</v>
      </c>
      <c r="I48" s="63">
        <v>0</v>
      </c>
      <c r="J48" s="63">
        <v>4.82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  <c r="P48" s="63">
        <v>6</v>
      </c>
      <c r="Q48" s="63">
        <v>0</v>
      </c>
      <c r="R48" s="63">
        <v>0</v>
      </c>
      <c r="S48" s="63">
        <v>6</v>
      </c>
      <c r="T48" s="63">
        <v>3</v>
      </c>
      <c r="U48" s="63">
        <v>0</v>
      </c>
      <c r="V48" s="63">
        <v>7</v>
      </c>
      <c r="W48" s="63">
        <v>0</v>
      </c>
      <c r="X48" s="62">
        <f t="shared" si="5"/>
        <v>26.82</v>
      </c>
      <c r="Y48" s="63">
        <f t="shared" si="6"/>
        <v>1.411578947368421</v>
      </c>
      <c r="Z48" s="65">
        <v>20350</v>
      </c>
      <c r="AA48" s="65">
        <v>20600</v>
      </c>
      <c r="AB48" s="65">
        <v>20950</v>
      </c>
      <c r="AC48" s="65">
        <v>20700</v>
      </c>
      <c r="AD48" s="65">
        <v>21200</v>
      </c>
      <c r="AE48" s="65">
        <v>21650</v>
      </c>
      <c r="AF48" s="65">
        <v>21280</v>
      </c>
      <c r="AG48" s="65">
        <v>22100</v>
      </c>
      <c r="AH48" s="65">
        <v>23080</v>
      </c>
      <c r="AI48" s="65">
        <v>22130</v>
      </c>
      <c r="AJ48" s="65">
        <v>23280</v>
      </c>
      <c r="AK48" s="65">
        <v>24930</v>
      </c>
      <c r="AL48" s="65">
        <v>23250</v>
      </c>
      <c r="AM48" s="65">
        <v>25150</v>
      </c>
      <c r="AN48" s="65">
        <v>27100</v>
      </c>
      <c r="AO48" s="53">
        <f t="shared" si="7"/>
        <v>7468944</v>
      </c>
      <c r="AP48" s="72"/>
      <c r="AQ48" s="71"/>
      <c r="AR48" s="71">
        <f t="shared" si="20"/>
        <v>418392</v>
      </c>
      <c r="AS48" s="69"/>
      <c r="AT48" s="69"/>
      <c r="AU48" s="69">
        <f t="shared" si="23"/>
        <v>804600.00000000012</v>
      </c>
      <c r="AV48" s="118">
        <f t="shared" si="21"/>
        <v>110103.15789473683</v>
      </c>
      <c r="AW48" s="118">
        <f t="shared" si="22"/>
        <v>19933.783783783783</v>
      </c>
      <c r="AX48" s="68">
        <f t="shared" si="24"/>
        <v>934636.94167852076</v>
      </c>
      <c r="AY48" s="68">
        <f t="shared" si="12"/>
        <v>2904.0422000948324</v>
      </c>
      <c r="AZ48" s="73">
        <f t="shared" si="13"/>
        <v>8821972.9416785203</v>
      </c>
      <c r="BA48" s="60">
        <v>8347177.9151913989</v>
      </c>
      <c r="BB48" s="162">
        <f t="shared" si="14"/>
        <v>474795.02648712136</v>
      </c>
      <c r="BC48" s="77">
        <f t="shared" si="2"/>
        <v>5.6880904098500338</v>
      </c>
      <c r="BF48" s="156"/>
    </row>
    <row r="49" spans="1:58">
      <c r="A49" s="87" t="s">
        <v>51</v>
      </c>
      <c r="B49" s="56" t="s">
        <v>208</v>
      </c>
      <c r="C49" s="149" t="s">
        <v>211</v>
      </c>
      <c r="D49" s="152">
        <v>18</v>
      </c>
      <c r="E49" s="58">
        <v>429</v>
      </c>
      <c r="F49" s="58">
        <v>12</v>
      </c>
      <c r="G49" s="59">
        <f t="shared" si="4"/>
        <v>23.833333333333332</v>
      </c>
      <c r="H49" s="61" t="s">
        <v>113</v>
      </c>
      <c r="I49" s="63">
        <v>0</v>
      </c>
      <c r="J49" s="63">
        <v>0.68</v>
      </c>
      <c r="K49" s="63">
        <v>0</v>
      </c>
      <c r="L49" s="63">
        <v>0</v>
      </c>
      <c r="M49" s="63">
        <v>1</v>
      </c>
      <c r="N49" s="63">
        <v>0</v>
      </c>
      <c r="O49" s="63">
        <v>0</v>
      </c>
      <c r="P49" s="63">
        <v>4</v>
      </c>
      <c r="Q49" s="63">
        <v>0</v>
      </c>
      <c r="R49" s="63">
        <v>0</v>
      </c>
      <c r="S49" s="63">
        <v>7.86</v>
      </c>
      <c r="T49" s="63">
        <v>1</v>
      </c>
      <c r="U49" s="63">
        <v>0</v>
      </c>
      <c r="V49" s="63">
        <v>10.59</v>
      </c>
      <c r="W49" s="63">
        <v>0</v>
      </c>
      <c r="X49" s="62">
        <f t="shared" si="5"/>
        <v>25.13</v>
      </c>
      <c r="Y49" s="63">
        <f t="shared" si="6"/>
        <v>1.3961111111111111</v>
      </c>
      <c r="Z49" s="65">
        <v>20350</v>
      </c>
      <c r="AA49" s="65">
        <v>20600</v>
      </c>
      <c r="AB49" s="65">
        <v>20950</v>
      </c>
      <c r="AC49" s="65">
        <v>20700</v>
      </c>
      <c r="AD49" s="65">
        <v>21200</v>
      </c>
      <c r="AE49" s="65">
        <v>21650</v>
      </c>
      <c r="AF49" s="65">
        <v>21280</v>
      </c>
      <c r="AG49" s="65">
        <v>22100</v>
      </c>
      <c r="AH49" s="65">
        <v>23080</v>
      </c>
      <c r="AI49" s="65">
        <v>22130</v>
      </c>
      <c r="AJ49" s="65">
        <v>23280</v>
      </c>
      <c r="AK49" s="65">
        <v>24930</v>
      </c>
      <c r="AL49" s="65">
        <v>23250</v>
      </c>
      <c r="AM49" s="65">
        <v>25150</v>
      </c>
      <c r="AN49" s="65">
        <v>27100</v>
      </c>
      <c r="AO49" s="53">
        <f t="shared" si="7"/>
        <v>7174287.6000000006</v>
      </c>
      <c r="AP49" s="72"/>
      <c r="AQ49" s="71"/>
      <c r="AR49" s="71">
        <f t="shared" si="20"/>
        <v>392028</v>
      </c>
      <c r="AS49" s="69"/>
      <c r="AT49" s="69"/>
      <c r="AU49" s="69">
        <f t="shared" si="23"/>
        <v>753900</v>
      </c>
      <c r="AV49" s="118">
        <f t="shared" si="21"/>
        <v>138214.99999999994</v>
      </c>
      <c r="AW49" s="118">
        <f t="shared" si="22"/>
        <v>21088.111888111889</v>
      </c>
      <c r="AX49" s="68">
        <f t="shared" si="24"/>
        <v>913203.11188811192</v>
      </c>
      <c r="AY49" s="68">
        <f t="shared" si="12"/>
        <v>3028.2634032634037</v>
      </c>
      <c r="AZ49" s="73">
        <f t="shared" si="13"/>
        <v>8479518.7118881121</v>
      </c>
      <c r="BA49" s="60">
        <v>8562335.6705289781</v>
      </c>
      <c r="BB49" s="162">
        <f t="shared" si="14"/>
        <v>-82816.958640865982</v>
      </c>
      <c r="BC49" s="77">
        <f t="shared" si="2"/>
        <v>-0.96722391912193473</v>
      </c>
      <c r="BF49" s="156"/>
    </row>
    <row r="50" spans="1:58">
      <c r="A50" s="88" t="s">
        <v>53</v>
      </c>
      <c r="B50" s="56" t="s">
        <v>212</v>
      </c>
      <c r="C50" s="149" t="s">
        <v>215</v>
      </c>
      <c r="D50" s="152">
        <v>18</v>
      </c>
      <c r="E50" s="58">
        <v>425</v>
      </c>
      <c r="F50" s="58">
        <v>50</v>
      </c>
      <c r="G50" s="59">
        <f t="shared" si="4"/>
        <v>23.611111111111111</v>
      </c>
      <c r="H50" s="61" t="s">
        <v>113</v>
      </c>
      <c r="I50" s="63">
        <v>0</v>
      </c>
      <c r="J50" s="63">
        <v>1</v>
      </c>
      <c r="K50" s="63">
        <v>0</v>
      </c>
      <c r="L50" s="63">
        <v>0</v>
      </c>
      <c r="M50" s="63">
        <v>2</v>
      </c>
      <c r="N50" s="63">
        <v>0</v>
      </c>
      <c r="O50" s="63">
        <v>0</v>
      </c>
      <c r="P50" s="63">
        <v>3.91</v>
      </c>
      <c r="Q50" s="63">
        <v>0</v>
      </c>
      <c r="R50" s="63">
        <v>0</v>
      </c>
      <c r="S50" s="63">
        <v>5.91</v>
      </c>
      <c r="T50" s="63">
        <v>2</v>
      </c>
      <c r="U50" s="63">
        <v>0</v>
      </c>
      <c r="V50" s="63">
        <v>10.69</v>
      </c>
      <c r="W50" s="63">
        <v>0</v>
      </c>
      <c r="X50" s="62">
        <f t="shared" si="5"/>
        <v>25.509999999999998</v>
      </c>
      <c r="Y50" s="63">
        <f t="shared" si="6"/>
        <v>1.4172222222222222</v>
      </c>
      <c r="Z50" s="65">
        <v>20350</v>
      </c>
      <c r="AA50" s="65">
        <v>20600</v>
      </c>
      <c r="AB50" s="65">
        <v>20950</v>
      </c>
      <c r="AC50" s="65">
        <v>20700</v>
      </c>
      <c r="AD50" s="65">
        <v>21200</v>
      </c>
      <c r="AE50" s="65">
        <v>21650</v>
      </c>
      <c r="AF50" s="65">
        <v>21280</v>
      </c>
      <c r="AG50" s="65">
        <v>22100</v>
      </c>
      <c r="AH50" s="65">
        <v>23080</v>
      </c>
      <c r="AI50" s="65">
        <v>22130</v>
      </c>
      <c r="AJ50" s="65">
        <v>23280</v>
      </c>
      <c r="AK50" s="65">
        <v>24930</v>
      </c>
      <c r="AL50" s="65">
        <v>23250</v>
      </c>
      <c r="AM50" s="65">
        <v>25150</v>
      </c>
      <c r="AN50" s="65">
        <v>27100</v>
      </c>
      <c r="AO50" s="53">
        <f t="shared" si="7"/>
        <v>7268511.6000000006</v>
      </c>
      <c r="AP50" s="72"/>
      <c r="AQ50" s="71"/>
      <c r="AR50" s="71">
        <f t="shared" si="20"/>
        <v>397956</v>
      </c>
      <c r="AS50" s="69"/>
      <c r="AT50" s="69"/>
      <c r="AU50" s="69">
        <f t="shared" si="23"/>
        <v>765300</v>
      </c>
      <c r="AV50" s="118">
        <f t="shared" si="21"/>
        <v>123298.33333333331</v>
      </c>
      <c r="AW50" s="118">
        <f t="shared" si="22"/>
        <v>90035.294117647049</v>
      </c>
      <c r="AX50" s="68">
        <f t="shared" si="24"/>
        <v>978633.62745098025</v>
      </c>
      <c r="AY50" s="68">
        <f t="shared" si="12"/>
        <v>3196.8954248366008</v>
      </c>
      <c r="AZ50" s="73">
        <f t="shared" si="13"/>
        <v>8645101.2274509817</v>
      </c>
      <c r="BA50" s="60">
        <v>8307392.7613104526</v>
      </c>
      <c r="BB50" s="162">
        <f t="shared" si="14"/>
        <v>337708.46614052914</v>
      </c>
      <c r="BC50" s="77">
        <f t="shared" si="2"/>
        <v>4.0651558899841547</v>
      </c>
      <c r="BF50" s="156"/>
    </row>
    <row r="51" spans="1:58">
      <c r="A51" s="95" t="s">
        <v>57</v>
      </c>
      <c r="B51" s="56" t="s">
        <v>216</v>
      </c>
      <c r="C51" s="149" t="s">
        <v>219</v>
      </c>
      <c r="D51" s="152">
        <v>18</v>
      </c>
      <c r="E51" s="58">
        <v>429</v>
      </c>
      <c r="F51" s="58">
        <v>47</v>
      </c>
      <c r="G51" s="59">
        <f t="shared" si="4"/>
        <v>23.833333333333332</v>
      </c>
      <c r="H51" s="61" t="s">
        <v>113</v>
      </c>
      <c r="I51" s="63">
        <v>0</v>
      </c>
      <c r="J51" s="63">
        <v>6.5460000000000003</v>
      </c>
      <c r="K51" s="63">
        <v>0</v>
      </c>
      <c r="L51" s="63">
        <v>0</v>
      </c>
      <c r="M51" s="63">
        <v>3.5459999999999998</v>
      </c>
      <c r="N51" s="63">
        <v>0</v>
      </c>
      <c r="O51" s="63">
        <v>0</v>
      </c>
      <c r="P51" s="63">
        <v>2.7280000000000002</v>
      </c>
      <c r="Q51" s="63">
        <v>0</v>
      </c>
      <c r="R51" s="63">
        <v>0</v>
      </c>
      <c r="S51" s="63">
        <v>6.5460000000000003</v>
      </c>
      <c r="T51" s="63">
        <v>1</v>
      </c>
      <c r="U51" s="63">
        <v>0</v>
      </c>
      <c r="V51" s="63">
        <v>7</v>
      </c>
      <c r="W51" s="63">
        <v>0</v>
      </c>
      <c r="X51" s="62">
        <f t="shared" si="5"/>
        <v>27.366</v>
      </c>
      <c r="Y51" s="63">
        <f t="shared" si="6"/>
        <v>1.5203333333333333</v>
      </c>
      <c r="Z51" s="65">
        <v>20350</v>
      </c>
      <c r="AA51" s="65">
        <v>20600</v>
      </c>
      <c r="AB51" s="65">
        <v>20950</v>
      </c>
      <c r="AC51" s="65">
        <v>20700</v>
      </c>
      <c r="AD51" s="65">
        <v>21200</v>
      </c>
      <c r="AE51" s="65">
        <v>21650</v>
      </c>
      <c r="AF51" s="65">
        <v>21280</v>
      </c>
      <c r="AG51" s="65">
        <v>22100</v>
      </c>
      <c r="AH51" s="65">
        <v>23080</v>
      </c>
      <c r="AI51" s="65">
        <v>22130</v>
      </c>
      <c r="AJ51" s="65">
        <v>23280</v>
      </c>
      <c r="AK51" s="65">
        <v>24930</v>
      </c>
      <c r="AL51" s="65">
        <v>23250</v>
      </c>
      <c r="AM51" s="65">
        <v>25150</v>
      </c>
      <c r="AN51" s="65">
        <v>27100</v>
      </c>
      <c r="AO51" s="53">
        <f t="shared" si="7"/>
        <v>7484189.7599999998</v>
      </c>
      <c r="AP51" s="72"/>
      <c r="AQ51" s="71"/>
      <c r="AR51" s="71">
        <f t="shared" si="20"/>
        <v>426909.60000000003</v>
      </c>
      <c r="AS51" s="69"/>
      <c r="AT51" s="69"/>
      <c r="AU51" s="69">
        <f t="shared" si="23"/>
        <v>820980</v>
      </c>
      <c r="AV51" s="118">
        <f t="shared" si="21"/>
        <v>150512.99999999991</v>
      </c>
      <c r="AW51" s="118">
        <f t="shared" si="22"/>
        <v>89944.195804195813</v>
      </c>
      <c r="AX51" s="68">
        <f t="shared" si="24"/>
        <v>1061437.1958041957</v>
      </c>
      <c r="AY51" s="68">
        <f t="shared" si="12"/>
        <v>3232.2261072261072</v>
      </c>
      <c r="AZ51" s="73">
        <f t="shared" si="13"/>
        <v>8972536.5558041949</v>
      </c>
      <c r="BA51" s="60">
        <v>8441361.7695808914</v>
      </c>
      <c r="BB51" s="162">
        <f t="shared" si="14"/>
        <v>531174.78622330353</v>
      </c>
      <c r="BC51" s="77">
        <f t="shared" si="2"/>
        <v>6.2925248404520886</v>
      </c>
      <c r="BF51" s="156"/>
    </row>
    <row r="52" spans="1:58">
      <c r="A52" s="96" t="s">
        <v>59</v>
      </c>
      <c r="B52" s="56" t="s">
        <v>220</v>
      </c>
      <c r="C52" s="149" t="s">
        <v>223</v>
      </c>
      <c r="D52" s="152">
        <v>18</v>
      </c>
      <c r="E52" s="58">
        <v>408</v>
      </c>
      <c r="F52" s="58">
        <v>19</v>
      </c>
      <c r="G52" s="59">
        <f t="shared" si="4"/>
        <v>22.666666666666668</v>
      </c>
      <c r="H52" s="61" t="s">
        <v>113</v>
      </c>
      <c r="I52" s="63">
        <v>0</v>
      </c>
      <c r="J52" s="63">
        <v>0</v>
      </c>
      <c r="K52" s="63">
        <v>0</v>
      </c>
      <c r="L52" s="63">
        <v>0.182</v>
      </c>
      <c r="M52" s="63">
        <v>5</v>
      </c>
      <c r="N52" s="63">
        <v>0</v>
      </c>
      <c r="O52" s="63">
        <v>0</v>
      </c>
      <c r="P52" s="63">
        <v>5</v>
      </c>
      <c r="Q52" s="63">
        <v>0</v>
      </c>
      <c r="R52" s="63">
        <v>0.182</v>
      </c>
      <c r="S52" s="63">
        <v>3</v>
      </c>
      <c r="T52" s="63">
        <v>1</v>
      </c>
      <c r="U52" s="63">
        <v>0</v>
      </c>
      <c r="V52" s="63">
        <v>8</v>
      </c>
      <c r="W52" s="63">
        <v>3</v>
      </c>
      <c r="X52" s="62">
        <f t="shared" si="5"/>
        <v>25.364000000000001</v>
      </c>
      <c r="Y52" s="63">
        <f t="shared" si="6"/>
        <v>1.4091111111111112</v>
      </c>
      <c r="Z52" s="65">
        <v>20350</v>
      </c>
      <c r="AA52" s="65">
        <v>20600</v>
      </c>
      <c r="AB52" s="65">
        <v>20950</v>
      </c>
      <c r="AC52" s="65">
        <v>20700</v>
      </c>
      <c r="AD52" s="65">
        <v>21200</v>
      </c>
      <c r="AE52" s="65">
        <v>21650</v>
      </c>
      <c r="AF52" s="65">
        <v>21280</v>
      </c>
      <c r="AG52" s="65">
        <v>22100</v>
      </c>
      <c r="AH52" s="65">
        <v>23080</v>
      </c>
      <c r="AI52" s="65">
        <v>22130</v>
      </c>
      <c r="AJ52" s="65">
        <v>23280</v>
      </c>
      <c r="AK52" s="65">
        <v>24930</v>
      </c>
      <c r="AL52" s="65">
        <v>23250</v>
      </c>
      <c r="AM52" s="65">
        <v>25150</v>
      </c>
      <c r="AN52" s="65">
        <v>27100</v>
      </c>
      <c r="AO52" s="53">
        <f t="shared" si="7"/>
        <v>7218780.7200000007</v>
      </c>
      <c r="AP52" s="72"/>
      <c r="AQ52" s="71"/>
      <c r="AR52" s="71">
        <f t="shared" si="20"/>
        <v>395678.4</v>
      </c>
      <c r="AS52" s="69"/>
      <c r="AT52" s="69"/>
      <c r="AU52" s="69">
        <f t="shared" si="23"/>
        <v>760920</v>
      </c>
      <c r="AV52" s="118">
        <f t="shared" si="21"/>
        <v>50728.000000000095</v>
      </c>
      <c r="AW52" s="118">
        <f t="shared" si="22"/>
        <v>35435</v>
      </c>
      <c r="AX52" s="68">
        <f t="shared" si="24"/>
        <v>847083.00000000012</v>
      </c>
      <c r="AY52" s="68">
        <f t="shared" si="12"/>
        <v>2783.088235294118</v>
      </c>
      <c r="AZ52" s="73">
        <f t="shared" si="13"/>
        <v>8461542.120000001</v>
      </c>
      <c r="BA52" s="60">
        <v>8267254.2135688504</v>
      </c>
      <c r="BB52" s="162">
        <f t="shared" si="14"/>
        <v>194287.90643115062</v>
      </c>
      <c r="BC52" s="77">
        <f t="shared" si="2"/>
        <v>2.3500899018233952</v>
      </c>
      <c r="BF52" s="156"/>
    </row>
    <row r="53" spans="1:58">
      <c r="A53" s="89" t="s">
        <v>61</v>
      </c>
      <c r="B53" s="56" t="s">
        <v>224</v>
      </c>
      <c r="C53" s="149" t="s">
        <v>227</v>
      </c>
      <c r="D53" s="152">
        <v>18</v>
      </c>
      <c r="E53" s="58">
        <v>428</v>
      </c>
      <c r="F53" s="58">
        <v>44</v>
      </c>
      <c r="G53" s="59">
        <f t="shared" si="4"/>
        <v>23.777777777777779</v>
      </c>
      <c r="H53" s="61" t="s">
        <v>113</v>
      </c>
      <c r="I53" s="63">
        <v>0</v>
      </c>
      <c r="J53" s="63">
        <v>5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3">
        <v>2.3639999999999999</v>
      </c>
      <c r="Q53" s="63">
        <v>0</v>
      </c>
      <c r="R53" s="63">
        <v>0.36399999999999999</v>
      </c>
      <c r="S53" s="63">
        <v>4.2729999999999997</v>
      </c>
      <c r="T53" s="63">
        <v>0</v>
      </c>
      <c r="U53" s="63">
        <v>0</v>
      </c>
      <c r="V53" s="63">
        <v>10.682</v>
      </c>
      <c r="W53" s="63">
        <v>2</v>
      </c>
      <c r="X53" s="62">
        <f t="shared" si="5"/>
        <v>24.683</v>
      </c>
      <c r="Y53" s="63">
        <f t="shared" si="6"/>
        <v>1.3712777777777778</v>
      </c>
      <c r="Z53" s="65">
        <v>20350</v>
      </c>
      <c r="AA53" s="65">
        <v>20600</v>
      </c>
      <c r="AB53" s="65">
        <v>20950</v>
      </c>
      <c r="AC53" s="65">
        <v>20700</v>
      </c>
      <c r="AD53" s="65">
        <v>21200</v>
      </c>
      <c r="AE53" s="65">
        <v>21650</v>
      </c>
      <c r="AF53" s="65">
        <v>21280</v>
      </c>
      <c r="AG53" s="65">
        <v>22100</v>
      </c>
      <c r="AH53" s="65">
        <v>23080</v>
      </c>
      <c r="AI53" s="65">
        <v>22130</v>
      </c>
      <c r="AJ53" s="65">
        <v>23280</v>
      </c>
      <c r="AK53" s="65">
        <v>24930</v>
      </c>
      <c r="AL53" s="65">
        <v>23250</v>
      </c>
      <c r="AM53" s="65">
        <v>25150</v>
      </c>
      <c r="AN53" s="65">
        <v>27100</v>
      </c>
      <c r="AO53" s="53">
        <f t="shared" si="7"/>
        <v>7027529.5199999996</v>
      </c>
      <c r="AP53" s="72"/>
      <c r="AQ53" s="71"/>
      <c r="AR53" s="71">
        <f t="shared" si="20"/>
        <v>385054.80000000005</v>
      </c>
      <c r="AS53" s="69"/>
      <c r="AT53" s="69"/>
      <c r="AU53" s="69">
        <f t="shared" si="23"/>
        <v>740490.00000000012</v>
      </c>
      <c r="AV53" s="118">
        <f t="shared" si="21"/>
        <v>131642.66666666674</v>
      </c>
      <c r="AW53" s="118">
        <f t="shared" si="22"/>
        <v>76125.140186915887</v>
      </c>
      <c r="AX53" s="68">
        <f t="shared" si="24"/>
        <v>948257.80685358273</v>
      </c>
      <c r="AY53" s="68">
        <f t="shared" si="12"/>
        <v>3201.4537902388379</v>
      </c>
      <c r="AZ53" s="73">
        <f t="shared" si="13"/>
        <v>8360842.1268535824</v>
      </c>
      <c r="BA53" s="60">
        <v>8798974.0385472029</v>
      </c>
      <c r="BB53" s="162">
        <f t="shared" si="14"/>
        <v>-438131.9116936205</v>
      </c>
      <c r="BC53" s="77">
        <f t="shared" si="2"/>
        <v>-4.9793522491851832</v>
      </c>
      <c r="BF53" s="156"/>
    </row>
    <row r="54" spans="1:58">
      <c r="A54" s="90" t="s">
        <v>67</v>
      </c>
      <c r="B54" s="56" t="s">
        <v>228</v>
      </c>
      <c r="C54" s="149" t="s">
        <v>231</v>
      </c>
      <c r="D54" s="152">
        <v>18</v>
      </c>
      <c r="E54" s="58">
        <v>408</v>
      </c>
      <c r="F54" s="58">
        <v>14</v>
      </c>
      <c r="G54" s="59">
        <f t="shared" si="4"/>
        <v>22.666666666666668</v>
      </c>
      <c r="H54" s="61" t="s">
        <v>113</v>
      </c>
      <c r="I54" s="63">
        <v>2</v>
      </c>
      <c r="J54" s="63">
        <v>2</v>
      </c>
      <c r="K54" s="63">
        <v>0</v>
      </c>
      <c r="L54" s="63">
        <v>0</v>
      </c>
      <c r="M54" s="63">
        <v>3</v>
      </c>
      <c r="N54" s="63">
        <v>0</v>
      </c>
      <c r="O54" s="63">
        <v>0</v>
      </c>
      <c r="P54" s="63">
        <v>7</v>
      </c>
      <c r="Q54" s="63">
        <v>0</v>
      </c>
      <c r="R54" s="63">
        <v>0</v>
      </c>
      <c r="S54" s="63">
        <v>5.3630000000000004</v>
      </c>
      <c r="T54" s="63">
        <v>2</v>
      </c>
      <c r="U54" s="63">
        <v>0</v>
      </c>
      <c r="V54" s="63">
        <v>4.5449999999999999</v>
      </c>
      <c r="W54" s="63">
        <v>0</v>
      </c>
      <c r="X54" s="62">
        <f t="shared" si="5"/>
        <v>25.908000000000001</v>
      </c>
      <c r="Y54" s="63">
        <f t="shared" si="6"/>
        <v>1.4393333333333334</v>
      </c>
      <c r="Z54" s="65">
        <v>20350</v>
      </c>
      <c r="AA54" s="65">
        <v>20600</v>
      </c>
      <c r="AB54" s="65">
        <v>20950</v>
      </c>
      <c r="AC54" s="65">
        <v>20700</v>
      </c>
      <c r="AD54" s="65">
        <v>21200</v>
      </c>
      <c r="AE54" s="65">
        <v>21650</v>
      </c>
      <c r="AF54" s="65">
        <v>21280</v>
      </c>
      <c r="AG54" s="65">
        <v>22100</v>
      </c>
      <c r="AH54" s="65">
        <v>23080</v>
      </c>
      <c r="AI54" s="65">
        <v>22130</v>
      </c>
      <c r="AJ54" s="65">
        <v>23280</v>
      </c>
      <c r="AK54" s="65">
        <v>24930</v>
      </c>
      <c r="AL54" s="65">
        <v>23250</v>
      </c>
      <c r="AM54" s="65">
        <v>25150</v>
      </c>
      <c r="AN54" s="65">
        <v>27100</v>
      </c>
      <c r="AO54" s="53">
        <f t="shared" si="7"/>
        <v>7070608.6799999997</v>
      </c>
      <c r="AP54" s="72"/>
      <c r="AQ54" s="71"/>
      <c r="AR54" s="71">
        <f t="shared" si="20"/>
        <v>404164.80000000005</v>
      </c>
      <c r="AS54" s="69"/>
      <c r="AT54" s="69"/>
      <c r="AU54" s="69">
        <f t="shared" si="23"/>
        <v>777240</v>
      </c>
      <c r="AV54" s="118">
        <f t="shared" si="21"/>
        <v>51816.000000000102</v>
      </c>
      <c r="AW54" s="118">
        <f t="shared" si="22"/>
        <v>26670.000000000004</v>
      </c>
      <c r="AX54" s="68">
        <f t="shared" si="24"/>
        <v>855726.00000000012</v>
      </c>
      <c r="AY54" s="68">
        <f t="shared" si="12"/>
        <v>2752.4509803921574</v>
      </c>
      <c r="AZ54" s="73">
        <f t="shared" si="13"/>
        <v>8330499.4799999995</v>
      </c>
      <c r="BA54" s="60">
        <v>7924319.3418155294</v>
      </c>
      <c r="BB54" s="162">
        <f t="shared" si="14"/>
        <v>406180.13818447012</v>
      </c>
      <c r="BC54" s="77">
        <f t="shared" si="2"/>
        <v>5.1257416651688175</v>
      </c>
      <c r="BF54" s="156"/>
    </row>
    <row r="55" spans="1:58" ht="15.75" thickBot="1">
      <c r="A55" s="101" t="s">
        <v>75</v>
      </c>
      <c r="B55" s="102" t="s">
        <v>232</v>
      </c>
      <c r="C55" s="150" t="s">
        <v>235</v>
      </c>
      <c r="D55" s="153">
        <v>18</v>
      </c>
      <c r="E55" s="104">
        <v>431</v>
      </c>
      <c r="F55" s="104">
        <v>57</v>
      </c>
      <c r="G55" s="105">
        <f t="shared" si="4"/>
        <v>23.944444444444443</v>
      </c>
      <c r="H55" s="103" t="s">
        <v>113</v>
      </c>
      <c r="I55" s="107">
        <v>0</v>
      </c>
      <c r="J55" s="107">
        <v>5</v>
      </c>
      <c r="K55" s="107">
        <v>0</v>
      </c>
      <c r="L55" s="107">
        <v>0.82</v>
      </c>
      <c r="M55" s="107">
        <v>2.95</v>
      </c>
      <c r="N55" s="107">
        <v>0</v>
      </c>
      <c r="O55" s="107">
        <v>0</v>
      </c>
      <c r="P55" s="107">
        <v>3.86</v>
      </c>
      <c r="Q55" s="107">
        <v>0</v>
      </c>
      <c r="R55" s="107">
        <v>0.86</v>
      </c>
      <c r="S55" s="107">
        <v>4.82</v>
      </c>
      <c r="T55" s="107">
        <v>1</v>
      </c>
      <c r="U55" s="107">
        <v>0</v>
      </c>
      <c r="V55" s="107">
        <v>3.31</v>
      </c>
      <c r="W55" s="107">
        <v>3</v>
      </c>
      <c r="X55" s="106">
        <f t="shared" si="5"/>
        <v>25.619999999999997</v>
      </c>
      <c r="Y55" s="107">
        <f t="shared" si="6"/>
        <v>1.4233333333333331</v>
      </c>
      <c r="Z55" s="78">
        <v>20350</v>
      </c>
      <c r="AA55" s="78">
        <v>20600</v>
      </c>
      <c r="AB55" s="78">
        <v>20950</v>
      </c>
      <c r="AC55" s="78">
        <v>20700</v>
      </c>
      <c r="AD55" s="78">
        <v>21200</v>
      </c>
      <c r="AE55" s="78">
        <v>21650</v>
      </c>
      <c r="AF55" s="78">
        <v>21280</v>
      </c>
      <c r="AG55" s="78">
        <v>22100</v>
      </c>
      <c r="AH55" s="78">
        <v>23080</v>
      </c>
      <c r="AI55" s="78">
        <v>22130</v>
      </c>
      <c r="AJ55" s="78">
        <v>23280</v>
      </c>
      <c r="AK55" s="78">
        <v>24930</v>
      </c>
      <c r="AL55" s="78">
        <v>23250</v>
      </c>
      <c r="AM55" s="78">
        <v>25150</v>
      </c>
      <c r="AN55" s="78">
        <v>27100</v>
      </c>
      <c r="AO55" s="79">
        <f t="shared" si="7"/>
        <v>7062454.8000000007</v>
      </c>
      <c r="AP55" s="80"/>
      <c r="AQ55" s="81"/>
      <c r="AR55" s="81">
        <f t="shared" si="20"/>
        <v>399672</v>
      </c>
      <c r="AS55" s="82"/>
      <c r="AT55" s="82"/>
      <c r="AU55" s="82">
        <f t="shared" si="23"/>
        <v>768599.99999999988</v>
      </c>
      <c r="AV55" s="119">
        <f t="shared" si="21"/>
        <v>149449.99999999985</v>
      </c>
      <c r="AW55" s="119">
        <f t="shared" si="22"/>
        <v>101647.7958236659</v>
      </c>
      <c r="AX55" s="83">
        <f t="shared" si="24"/>
        <v>1019697.7958236657</v>
      </c>
      <c r="AY55" s="83">
        <f t="shared" si="12"/>
        <v>3316.7375612271203</v>
      </c>
      <c r="AZ55" s="84">
        <f t="shared" si="13"/>
        <v>8481824.5958236661</v>
      </c>
      <c r="BA55" s="85">
        <v>8765839.5522402022</v>
      </c>
      <c r="BB55" s="163">
        <f t="shared" si="14"/>
        <v>-284014.95641653612</v>
      </c>
      <c r="BC55" s="86">
        <f t="shared" si="2"/>
        <v>-3.2400200200328015</v>
      </c>
      <c r="BF55" s="156"/>
    </row>
    <row r="56" spans="1:58" ht="30" customHeight="1"/>
    <row r="57" spans="1:58">
      <c r="I57" s="178" t="s">
        <v>286</v>
      </c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</row>
    <row r="58" spans="1:58">
      <c r="I58" s="178" t="s">
        <v>269</v>
      </c>
      <c r="J58" s="178"/>
      <c r="K58" s="178"/>
      <c r="L58" s="178" t="s">
        <v>270</v>
      </c>
      <c r="M58" s="178"/>
      <c r="N58" s="178"/>
      <c r="O58" s="178" t="s">
        <v>271</v>
      </c>
      <c r="P58" s="178"/>
      <c r="Q58" s="178"/>
      <c r="R58" s="178" t="s">
        <v>272</v>
      </c>
      <c r="S58" s="178"/>
      <c r="T58" s="178"/>
      <c r="U58" s="178" t="s">
        <v>273</v>
      </c>
      <c r="V58" s="178"/>
      <c r="W58" s="178"/>
    </row>
    <row r="59" spans="1:58" ht="36">
      <c r="I59" s="117" t="s">
        <v>274</v>
      </c>
      <c r="J59" s="117" t="s">
        <v>275</v>
      </c>
      <c r="K59" s="117" t="s">
        <v>276</v>
      </c>
      <c r="L59" s="117" t="s">
        <v>274</v>
      </c>
      <c r="M59" s="117" t="s">
        <v>275</v>
      </c>
      <c r="N59" s="117" t="s">
        <v>276</v>
      </c>
      <c r="O59" s="117" t="s">
        <v>274</v>
      </c>
      <c r="P59" s="117" t="s">
        <v>275</v>
      </c>
      <c r="Q59" s="117" t="s">
        <v>276</v>
      </c>
      <c r="R59" s="117" t="s">
        <v>274</v>
      </c>
      <c r="S59" s="117" t="s">
        <v>275</v>
      </c>
      <c r="T59" s="117" t="s">
        <v>276</v>
      </c>
      <c r="U59" s="117" t="s">
        <v>274</v>
      </c>
      <c r="V59" s="117" t="s">
        <v>275</v>
      </c>
      <c r="W59" s="117" t="s">
        <v>276</v>
      </c>
    </row>
    <row r="60" spans="1:58">
      <c r="I60" s="116">
        <v>20350</v>
      </c>
      <c r="J60" s="116">
        <v>20600</v>
      </c>
      <c r="K60" s="116">
        <v>20950</v>
      </c>
      <c r="L60" s="116">
        <v>20700</v>
      </c>
      <c r="M60" s="116">
        <v>21200</v>
      </c>
      <c r="N60" s="116">
        <v>21650</v>
      </c>
      <c r="O60" s="116">
        <v>21280</v>
      </c>
      <c r="P60" s="116">
        <v>22100</v>
      </c>
      <c r="Q60" s="116">
        <v>23080</v>
      </c>
      <c r="R60" s="116">
        <v>22130</v>
      </c>
      <c r="S60" s="116">
        <v>23280</v>
      </c>
      <c r="T60" s="116">
        <v>24930</v>
      </c>
      <c r="U60" s="116">
        <v>23250</v>
      </c>
      <c r="V60" s="116">
        <v>25150</v>
      </c>
      <c r="W60" s="116">
        <v>27100</v>
      </c>
    </row>
  </sheetData>
  <mergeCells count="31">
    <mergeCell ref="BB5:BC6"/>
    <mergeCell ref="AL6:AN6"/>
    <mergeCell ref="G6:G7"/>
    <mergeCell ref="D5:G5"/>
    <mergeCell ref="D6:D7"/>
    <mergeCell ref="E6:E7"/>
    <mergeCell ref="I5:W5"/>
    <mergeCell ref="I6:K6"/>
    <mergeCell ref="L6:N6"/>
    <mergeCell ref="O6:Q6"/>
    <mergeCell ref="R6:T6"/>
    <mergeCell ref="U6:W6"/>
    <mergeCell ref="F6:F7"/>
    <mergeCell ref="BA5:BA7"/>
    <mergeCell ref="Z6:AB6"/>
    <mergeCell ref="AC6:AE6"/>
    <mergeCell ref="AF6:AH6"/>
    <mergeCell ref="AI6:AK6"/>
    <mergeCell ref="AX5:AX7"/>
    <mergeCell ref="AZ5:AZ7"/>
    <mergeCell ref="H5:H7"/>
    <mergeCell ref="X5:X7"/>
    <mergeCell ref="Z5:AN5"/>
    <mergeCell ref="Y5:Y7"/>
    <mergeCell ref="AV5:AW6"/>
    <mergeCell ref="I57:W57"/>
    <mergeCell ref="I58:K58"/>
    <mergeCell ref="L58:N58"/>
    <mergeCell ref="O58:Q58"/>
    <mergeCell ref="R58:T58"/>
    <mergeCell ref="U58:W58"/>
  </mergeCells>
  <pageMargins left="0.25" right="0.25" top="0.75" bottom="0.75" header="0.3" footer="0.3"/>
  <pageSetup paperSize="8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0"/>
  <sheetViews>
    <sheetView zoomScale="80" zoomScaleNormal="80" workbookViewId="0">
      <pane ySplit="8" topLeftCell="A9" activePane="bottomLeft" state="frozen"/>
      <selection pane="bottomLeft"/>
    </sheetView>
  </sheetViews>
  <sheetFormatPr defaultColWidth="9.140625" defaultRowHeight="15"/>
  <cols>
    <col min="1" max="1" width="17.28515625" style="54" customWidth="1"/>
    <col min="2" max="2" width="10.85546875" style="54" customWidth="1"/>
    <col min="3" max="3" width="27.7109375" style="54" customWidth="1"/>
    <col min="4" max="4" width="4" style="55" customWidth="1"/>
    <col min="5" max="6" width="5" style="55" customWidth="1"/>
    <col min="7" max="7" width="5.85546875" style="55" customWidth="1"/>
    <col min="8" max="8" width="12.85546875" style="54" customWidth="1"/>
    <col min="9" max="23" width="6.5703125" style="54" hidden="1" customWidth="1"/>
    <col min="24" max="24" width="8.5703125" style="54" customWidth="1"/>
    <col min="25" max="25" width="6.28515625" style="55" customWidth="1"/>
    <col min="26" max="40" width="7.7109375" style="64" hidden="1" customWidth="1"/>
    <col min="41" max="41" width="12.42578125" style="54" bestFit="1" customWidth="1"/>
    <col min="42" max="44" width="9.42578125" style="54" customWidth="1"/>
    <col min="45" max="45" width="9.85546875" style="54" bestFit="1" customWidth="1"/>
    <col min="46" max="46" width="10.85546875" style="54" bestFit="1" customWidth="1"/>
    <col min="47" max="47" width="10.85546875" style="54" customWidth="1"/>
    <col min="48" max="49" width="10.28515625" style="54" customWidth="1"/>
    <col min="50" max="51" width="13.85546875" style="54" customWidth="1"/>
    <col min="52" max="52" width="12.42578125" style="54" customWidth="1"/>
    <col min="53" max="53" width="12" style="54" customWidth="1"/>
    <col min="54" max="54" width="10.140625" style="158" customWidth="1"/>
    <col min="55" max="55" width="10.140625" style="54" customWidth="1"/>
    <col min="56" max="56" width="9.140625" style="54" customWidth="1"/>
    <col min="57" max="57" width="17.7109375" style="54" bestFit="1" customWidth="1"/>
    <col min="58" max="16384" width="9.140625" style="54"/>
  </cols>
  <sheetData>
    <row r="1" spans="1:58" s="171" customFormat="1" ht="20.25" customHeight="1">
      <c r="A1" s="171" t="s">
        <v>300</v>
      </c>
      <c r="D1" s="172"/>
      <c r="E1" s="172"/>
      <c r="F1" s="172"/>
      <c r="G1" s="172"/>
      <c r="Y1" s="172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BB1" s="174"/>
    </row>
    <row r="2" spans="1:58" s="171" customFormat="1" ht="20.25" customHeight="1">
      <c r="A2" s="175" t="s">
        <v>301</v>
      </c>
      <c r="D2" s="172"/>
      <c r="E2" s="172"/>
      <c r="F2" s="172"/>
      <c r="G2" s="172"/>
      <c r="Y2" s="172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BB2" s="174"/>
    </row>
    <row r="3" spans="1:58" s="171" customFormat="1" ht="20.25" customHeight="1">
      <c r="D3" s="172"/>
      <c r="E3" s="172"/>
      <c r="F3" s="172"/>
      <c r="G3" s="172"/>
      <c r="Y3" s="172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BB3" s="174"/>
    </row>
    <row r="4" spans="1:58" s="171" customFormat="1" ht="20.25" customHeight="1" thickBot="1">
      <c r="A4" s="176" t="s">
        <v>299</v>
      </c>
      <c r="D4" s="172"/>
      <c r="E4" s="172"/>
      <c r="F4" s="172"/>
      <c r="G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BB4" s="174"/>
      <c r="BC4" s="177" t="s">
        <v>298</v>
      </c>
    </row>
    <row r="5" spans="1:58" s="47" customFormat="1" ht="27.75" customHeight="1">
      <c r="A5" s="154"/>
      <c r="B5" s="110"/>
      <c r="C5" s="110"/>
      <c r="D5" s="200" t="s">
        <v>1</v>
      </c>
      <c r="E5" s="201"/>
      <c r="F5" s="201"/>
      <c r="G5" s="201"/>
      <c r="H5" s="186" t="s">
        <v>32</v>
      </c>
      <c r="I5" s="201" t="s">
        <v>265</v>
      </c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188" t="s">
        <v>281</v>
      </c>
      <c r="Y5" s="188" t="s">
        <v>282</v>
      </c>
      <c r="Z5" s="191" t="s">
        <v>266</v>
      </c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74" t="s">
        <v>267</v>
      </c>
      <c r="AP5" s="75" t="s">
        <v>283</v>
      </c>
      <c r="AQ5" s="75" t="s">
        <v>283</v>
      </c>
      <c r="AR5" s="75" t="s">
        <v>283</v>
      </c>
      <c r="AS5" s="76" t="s">
        <v>268</v>
      </c>
      <c r="AT5" s="76" t="s">
        <v>268</v>
      </c>
      <c r="AU5" s="76" t="s">
        <v>268</v>
      </c>
      <c r="AV5" s="192" t="s">
        <v>291</v>
      </c>
      <c r="AW5" s="192"/>
      <c r="AX5" s="180" t="s">
        <v>292</v>
      </c>
      <c r="AY5" s="76" t="s">
        <v>268</v>
      </c>
      <c r="AZ5" s="183" t="s">
        <v>285</v>
      </c>
      <c r="BA5" s="206" t="s">
        <v>284</v>
      </c>
      <c r="BB5" s="194" t="s">
        <v>295</v>
      </c>
      <c r="BC5" s="195"/>
    </row>
    <row r="6" spans="1:58" s="47" customFormat="1" ht="21.75" customHeight="1">
      <c r="A6" s="111"/>
      <c r="B6" s="112"/>
      <c r="C6" s="112"/>
      <c r="D6" s="202" t="s">
        <v>17</v>
      </c>
      <c r="E6" s="198" t="s">
        <v>21</v>
      </c>
      <c r="F6" s="199" t="s">
        <v>296</v>
      </c>
      <c r="G6" s="198" t="s">
        <v>280</v>
      </c>
      <c r="H6" s="187"/>
      <c r="I6" s="204" t="s">
        <v>269</v>
      </c>
      <c r="J6" s="204"/>
      <c r="K6" s="204"/>
      <c r="L6" s="204" t="s">
        <v>270</v>
      </c>
      <c r="M6" s="204"/>
      <c r="N6" s="204"/>
      <c r="O6" s="204" t="s">
        <v>271</v>
      </c>
      <c r="P6" s="204"/>
      <c r="Q6" s="204"/>
      <c r="R6" s="204" t="s">
        <v>272</v>
      </c>
      <c r="S6" s="204"/>
      <c r="T6" s="204"/>
      <c r="U6" s="204" t="s">
        <v>273</v>
      </c>
      <c r="V6" s="204"/>
      <c r="W6" s="204"/>
      <c r="X6" s="189"/>
      <c r="Y6" s="189"/>
      <c r="Z6" s="179" t="s">
        <v>269</v>
      </c>
      <c r="AA6" s="179"/>
      <c r="AB6" s="179"/>
      <c r="AC6" s="179" t="s">
        <v>270</v>
      </c>
      <c r="AD6" s="179"/>
      <c r="AE6" s="179"/>
      <c r="AF6" s="179" t="s">
        <v>271</v>
      </c>
      <c r="AG6" s="179"/>
      <c r="AH6" s="179"/>
      <c r="AI6" s="179" t="s">
        <v>272</v>
      </c>
      <c r="AJ6" s="179"/>
      <c r="AK6" s="179"/>
      <c r="AL6" s="179" t="s">
        <v>273</v>
      </c>
      <c r="AM6" s="179"/>
      <c r="AN6" s="179"/>
      <c r="AO6" s="66" t="s">
        <v>264</v>
      </c>
      <c r="AP6" s="70">
        <v>3800</v>
      </c>
      <c r="AQ6" s="70">
        <v>2800</v>
      </c>
      <c r="AR6" s="70">
        <v>1500</v>
      </c>
      <c r="AS6" s="67">
        <v>4400</v>
      </c>
      <c r="AT6" s="67">
        <v>4000</v>
      </c>
      <c r="AU6" s="67">
        <v>3100</v>
      </c>
      <c r="AV6" s="193"/>
      <c r="AW6" s="193"/>
      <c r="AX6" s="181"/>
      <c r="AY6" s="146" t="s">
        <v>287</v>
      </c>
      <c r="AZ6" s="184"/>
      <c r="BA6" s="207"/>
      <c r="BB6" s="196"/>
      <c r="BC6" s="197"/>
    </row>
    <row r="7" spans="1:58" s="52" customFormat="1" ht="40.5" customHeight="1" thickBot="1">
      <c r="A7" s="113"/>
      <c r="B7" s="114"/>
      <c r="C7" s="114"/>
      <c r="D7" s="203"/>
      <c r="E7" s="199"/>
      <c r="F7" s="205"/>
      <c r="G7" s="199"/>
      <c r="H7" s="187"/>
      <c r="I7" s="120" t="s">
        <v>274</v>
      </c>
      <c r="J7" s="120" t="s">
        <v>275</v>
      </c>
      <c r="K7" s="120" t="s">
        <v>276</v>
      </c>
      <c r="L7" s="120" t="s">
        <v>274</v>
      </c>
      <c r="M7" s="120" t="s">
        <v>275</v>
      </c>
      <c r="N7" s="120" t="s">
        <v>276</v>
      </c>
      <c r="O7" s="120" t="s">
        <v>274</v>
      </c>
      <c r="P7" s="120" t="s">
        <v>275</v>
      </c>
      <c r="Q7" s="120" t="s">
        <v>276</v>
      </c>
      <c r="R7" s="120" t="s">
        <v>274</v>
      </c>
      <c r="S7" s="120" t="s">
        <v>275</v>
      </c>
      <c r="T7" s="120" t="s">
        <v>276</v>
      </c>
      <c r="U7" s="120" t="s">
        <v>274</v>
      </c>
      <c r="V7" s="120" t="s">
        <v>275</v>
      </c>
      <c r="W7" s="120" t="s">
        <v>276</v>
      </c>
      <c r="X7" s="190"/>
      <c r="Y7" s="190"/>
      <c r="Z7" s="121" t="s">
        <v>274</v>
      </c>
      <c r="AA7" s="121" t="s">
        <v>275</v>
      </c>
      <c r="AB7" s="121" t="s">
        <v>276</v>
      </c>
      <c r="AC7" s="121" t="s">
        <v>274</v>
      </c>
      <c r="AD7" s="121" t="s">
        <v>275</v>
      </c>
      <c r="AE7" s="121" t="s">
        <v>276</v>
      </c>
      <c r="AF7" s="121" t="s">
        <v>274</v>
      </c>
      <c r="AG7" s="121" t="s">
        <v>275</v>
      </c>
      <c r="AH7" s="121" t="s">
        <v>276</v>
      </c>
      <c r="AI7" s="121" t="s">
        <v>274</v>
      </c>
      <c r="AJ7" s="121" t="s">
        <v>275</v>
      </c>
      <c r="AK7" s="121" t="s">
        <v>276</v>
      </c>
      <c r="AL7" s="121" t="s">
        <v>274</v>
      </c>
      <c r="AM7" s="121" t="s">
        <v>275</v>
      </c>
      <c r="AN7" s="121" t="s">
        <v>276</v>
      </c>
      <c r="AO7" s="66"/>
      <c r="AP7" s="122" t="s">
        <v>277</v>
      </c>
      <c r="AQ7" s="122" t="s">
        <v>277</v>
      </c>
      <c r="AR7" s="122" t="s">
        <v>277</v>
      </c>
      <c r="AS7" s="123" t="s">
        <v>277</v>
      </c>
      <c r="AT7" s="123" t="s">
        <v>277</v>
      </c>
      <c r="AU7" s="123" t="s">
        <v>277</v>
      </c>
      <c r="AV7" s="124" t="s">
        <v>278</v>
      </c>
      <c r="AW7" s="124" t="s">
        <v>279</v>
      </c>
      <c r="AX7" s="182"/>
      <c r="AY7" s="147" t="s">
        <v>288</v>
      </c>
      <c r="AZ7" s="185"/>
      <c r="BA7" s="208"/>
      <c r="BB7" s="159" t="s">
        <v>294</v>
      </c>
      <c r="BC7" s="157" t="s">
        <v>293</v>
      </c>
    </row>
    <row r="8" spans="1:58" ht="15.75" thickBot="1">
      <c r="A8" s="155" t="s">
        <v>289</v>
      </c>
      <c r="B8" s="115"/>
      <c r="C8" s="115"/>
      <c r="D8" s="140"/>
      <c r="E8" s="141"/>
      <c r="F8" s="141"/>
      <c r="G8" s="141"/>
      <c r="H8" s="141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3">
        <f t="shared" ref="X8" si="0">SUM(X9:X55)</f>
        <v>616.44310000000007</v>
      </c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>
        <f t="shared" ref="AO8:BA8" si="1">SUM(AO9:AO55)</f>
        <v>172706534.88000005</v>
      </c>
      <c r="AP8" s="144">
        <f t="shared" si="1"/>
        <v>1852002.96</v>
      </c>
      <c r="AQ8" s="144">
        <f t="shared" si="1"/>
        <v>8994484.8000000007</v>
      </c>
      <c r="AR8" s="144">
        <f t="shared" si="1"/>
        <v>5546448</v>
      </c>
      <c r="AS8" s="144">
        <f t="shared" si="1"/>
        <v>2144424.48</v>
      </c>
      <c r="AT8" s="144">
        <f t="shared" si="1"/>
        <v>12849264</v>
      </c>
      <c r="AU8" s="144">
        <f t="shared" si="1"/>
        <v>11462659.199999999</v>
      </c>
      <c r="AV8" s="144">
        <f t="shared" si="1"/>
        <v>-737506.8682105263</v>
      </c>
      <c r="AW8" s="144">
        <f t="shared" si="1"/>
        <v>1716742.0546687352</v>
      </c>
      <c r="AX8" s="144">
        <f t="shared" si="1"/>
        <v>27435582.866458215</v>
      </c>
      <c r="AY8" s="144">
        <f>AX8/12/X8</f>
        <v>3708.855808759723</v>
      </c>
      <c r="AZ8" s="144">
        <f t="shared" si="1"/>
        <v>216535053.50645816</v>
      </c>
      <c r="BA8" s="144">
        <f t="shared" si="1"/>
        <v>207058809.56208622</v>
      </c>
      <c r="BB8" s="160">
        <f t="shared" ref="BB8" si="2">SUM(BB9:BB55)</f>
        <v>9476243.9443719685</v>
      </c>
      <c r="BC8" s="145">
        <f t="shared" ref="BC8:BC55" si="3">AZ8/BA8*100-100</f>
        <v>4.5765953954885958</v>
      </c>
    </row>
    <row r="9" spans="1:58">
      <c r="A9" s="108" t="s">
        <v>51</v>
      </c>
      <c r="B9" s="109" t="s">
        <v>246</v>
      </c>
      <c r="C9" s="148" t="s">
        <v>253</v>
      </c>
      <c r="D9" s="151">
        <v>2</v>
      </c>
      <c r="E9" s="125">
        <v>26</v>
      </c>
      <c r="F9" s="125">
        <v>0</v>
      </c>
      <c r="G9" s="126">
        <f>E9/D9</f>
        <v>13</v>
      </c>
      <c r="H9" s="127" t="s">
        <v>39</v>
      </c>
      <c r="I9" s="128">
        <v>0</v>
      </c>
      <c r="J9" s="128">
        <v>0</v>
      </c>
      <c r="K9" s="128">
        <v>0</v>
      </c>
      <c r="L9" s="128">
        <v>0</v>
      </c>
      <c r="M9" s="128">
        <v>0</v>
      </c>
      <c r="N9" s="128">
        <v>0</v>
      </c>
      <c r="O9" s="128">
        <v>0</v>
      </c>
      <c r="P9" s="128">
        <v>0</v>
      </c>
      <c r="Q9" s="128">
        <v>0</v>
      </c>
      <c r="R9" s="128">
        <v>0.40899999999999997</v>
      </c>
      <c r="S9" s="128">
        <v>1</v>
      </c>
      <c r="T9" s="128">
        <v>0</v>
      </c>
      <c r="U9" s="128">
        <v>0</v>
      </c>
      <c r="V9" s="128">
        <v>1</v>
      </c>
      <c r="W9" s="128">
        <v>0</v>
      </c>
      <c r="X9" s="129">
        <f>SUM(I9:W9)</f>
        <v>2.4089999999999998</v>
      </c>
      <c r="Y9" s="128">
        <f>X9/D9</f>
        <v>1.2044999999999999</v>
      </c>
      <c r="Z9" s="130">
        <v>20350</v>
      </c>
      <c r="AA9" s="130">
        <v>20600</v>
      </c>
      <c r="AB9" s="130">
        <v>20950</v>
      </c>
      <c r="AC9" s="130">
        <v>20700</v>
      </c>
      <c r="AD9" s="130">
        <v>21200</v>
      </c>
      <c r="AE9" s="130">
        <v>21650</v>
      </c>
      <c r="AF9" s="130">
        <v>21280</v>
      </c>
      <c r="AG9" s="130">
        <v>22100</v>
      </c>
      <c r="AH9" s="130">
        <v>23080</v>
      </c>
      <c r="AI9" s="130">
        <v>22130</v>
      </c>
      <c r="AJ9" s="130">
        <v>23280</v>
      </c>
      <c r="AK9" s="130">
        <v>24930</v>
      </c>
      <c r="AL9" s="130">
        <v>23250</v>
      </c>
      <c r="AM9" s="130">
        <v>25150</v>
      </c>
      <c r="AN9" s="130">
        <v>27100</v>
      </c>
      <c r="AO9" s="131">
        <f>(I9*Z9+J9*AA9+K9*AB9+L9*AC9+M9*AD9+N9*AE9+O9*AF9+P9*AG9+Q9*AH9+R9*AI9+S9*AJ9+T9*AK9+U9*AL9+V9*AM9+W9*AN9)*12</f>
        <v>689774.04</v>
      </c>
      <c r="AP9" s="132">
        <f>X9*AP$6*12</f>
        <v>109850.4</v>
      </c>
      <c r="AQ9" s="133"/>
      <c r="AR9" s="133"/>
      <c r="AS9" s="134">
        <f t="shared" ref="AS9:AS22" si="4">X9*AS$6*12</f>
        <v>127195.19999999998</v>
      </c>
      <c r="AT9" s="134"/>
      <c r="AU9" s="134"/>
      <c r="AV9" s="135">
        <f>(G9-17)*0.1*$AS$6*X9*12</f>
        <v>-50878.079999999987</v>
      </c>
      <c r="AW9" s="135">
        <f>F9/E9*$AS$6*12*X9</f>
        <v>0</v>
      </c>
      <c r="AX9" s="136">
        <f>AS9+AV9+AW9</f>
        <v>76317.119999999995</v>
      </c>
      <c r="AY9" s="136">
        <f>AX9/12/X9</f>
        <v>2640</v>
      </c>
      <c r="AZ9" s="137">
        <f>AO9+AP9+AQ9+AR9+AX9</f>
        <v>875941.56</v>
      </c>
      <c r="BA9" s="138">
        <v>638644.66446644661</v>
      </c>
      <c r="BB9" s="161">
        <f>AZ9-BA9</f>
        <v>237296.89553355344</v>
      </c>
      <c r="BC9" s="139">
        <f t="shared" si="3"/>
        <v>37.15632631673239</v>
      </c>
      <c r="BF9" s="156"/>
    </row>
    <row r="10" spans="1:58">
      <c r="A10" s="88" t="s">
        <v>53</v>
      </c>
      <c r="B10" s="56" t="s">
        <v>247</v>
      </c>
      <c r="C10" s="149" t="s">
        <v>256</v>
      </c>
      <c r="D10" s="152">
        <v>1</v>
      </c>
      <c r="E10" s="58">
        <v>16</v>
      </c>
      <c r="F10" s="58">
        <v>0</v>
      </c>
      <c r="G10" s="59">
        <f t="shared" ref="G10:G55" si="5">E10/D10</f>
        <v>16</v>
      </c>
      <c r="H10" s="57" t="s">
        <v>39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0.45</v>
      </c>
      <c r="V10" s="63">
        <v>1</v>
      </c>
      <c r="W10" s="63">
        <v>0</v>
      </c>
      <c r="X10" s="62">
        <f t="shared" ref="X10:X55" si="6">SUM(I10:W10)</f>
        <v>1.45</v>
      </c>
      <c r="Y10" s="63">
        <f t="shared" ref="Y10:Y55" si="7">X10/D10</f>
        <v>1.45</v>
      </c>
      <c r="Z10" s="65">
        <v>20350</v>
      </c>
      <c r="AA10" s="65">
        <v>20600</v>
      </c>
      <c r="AB10" s="65">
        <v>20950</v>
      </c>
      <c r="AC10" s="65">
        <v>20700</v>
      </c>
      <c r="AD10" s="65">
        <v>21200</v>
      </c>
      <c r="AE10" s="65">
        <v>21650</v>
      </c>
      <c r="AF10" s="65">
        <v>21280</v>
      </c>
      <c r="AG10" s="65">
        <v>22100</v>
      </c>
      <c r="AH10" s="65">
        <v>23080</v>
      </c>
      <c r="AI10" s="65">
        <v>22130</v>
      </c>
      <c r="AJ10" s="65">
        <v>23280</v>
      </c>
      <c r="AK10" s="65">
        <v>24930</v>
      </c>
      <c r="AL10" s="65">
        <v>23250</v>
      </c>
      <c r="AM10" s="65">
        <v>25150</v>
      </c>
      <c r="AN10" s="65">
        <v>27100</v>
      </c>
      <c r="AO10" s="53">
        <f t="shared" ref="AO10:AO55" si="8">(I10*Z10+J10*AA10+K10*AB10+L10*AC10+M10*AD10+N10*AE10+O10*AF10+P10*AG10+Q10*AH10+R10*AI10+S10*AJ10+T10*AK10+U10*AL10+V10*AM10+W10*AN10)*12</f>
        <v>427350</v>
      </c>
      <c r="AP10" s="71">
        <f t="shared" ref="AP10:AP22" si="9">X10*AP$6*12</f>
        <v>66120</v>
      </c>
      <c r="AQ10" s="72"/>
      <c r="AR10" s="72"/>
      <c r="AS10" s="69">
        <f t="shared" si="4"/>
        <v>76560</v>
      </c>
      <c r="AT10" s="69"/>
      <c r="AU10" s="69"/>
      <c r="AV10" s="118">
        <f t="shared" ref="AV10:AV22" si="10">(G10-17)*0.1*$AS$6*X10*12</f>
        <v>-7656</v>
      </c>
      <c r="AW10" s="135">
        <f t="shared" ref="AW10:AW22" si="11">F10/E10*$AS$6*12*X10</f>
        <v>0</v>
      </c>
      <c r="AX10" s="68">
        <f t="shared" ref="AX10:AX22" si="12">AS10+AV10+AW10</f>
        <v>68904</v>
      </c>
      <c r="AY10" s="68">
        <f t="shared" ref="AY10:AY55" si="13">AX10/12/X10</f>
        <v>3960</v>
      </c>
      <c r="AZ10" s="73">
        <f t="shared" ref="AZ10:AZ55" si="14">AO10+AP10+AQ10+AR10+AX10</f>
        <v>562374</v>
      </c>
      <c r="BA10" s="60">
        <v>525652.44536940695</v>
      </c>
      <c r="BB10" s="162">
        <f t="shared" ref="BB10:BB55" si="15">AZ10-BA10</f>
        <v>36721.554630593047</v>
      </c>
      <c r="BC10" s="77">
        <f t="shared" si="3"/>
        <v>6.9859000855188071</v>
      </c>
      <c r="BF10" s="156"/>
    </row>
    <row r="11" spans="1:58">
      <c r="A11" s="89" t="s">
        <v>61</v>
      </c>
      <c r="B11" s="56" t="s">
        <v>62</v>
      </c>
      <c r="C11" s="149" t="s">
        <v>65</v>
      </c>
      <c r="D11" s="152">
        <v>1</v>
      </c>
      <c r="E11" s="58">
        <v>19</v>
      </c>
      <c r="F11" s="58">
        <v>1</v>
      </c>
      <c r="G11" s="59">
        <f t="shared" si="5"/>
        <v>19</v>
      </c>
      <c r="H11" s="57" t="s">
        <v>39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0.5</v>
      </c>
      <c r="P11" s="63">
        <v>0</v>
      </c>
      <c r="Q11" s="63">
        <v>0</v>
      </c>
      <c r="R11" s="63">
        <v>0</v>
      </c>
      <c r="S11" s="63">
        <v>1</v>
      </c>
      <c r="T11" s="63">
        <v>0</v>
      </c>
      <c r="U11" s="63">
        <v>0.14000000000000001</v>
      </c>
      <c r="V11" s="63">
        <v>0</v>
      </c>
      <c r="W11" s="63">
        <v>0</v>
      </c>
      <c r="X11" s="62">
        <f t="shared" si="6"/>
        <v>1.6400000000000001</v>
      </c>
      <c r="Y11" s="63">
        <f t="shared" si="7"/>
        <v>1.6400000000000001</v>
      </c>
      <c r="Z11" s="65">
        <v>20350</v>
      </c>
      <c r="AA11" s="65">
        <v>20600</v>
      </c>
      <c r="AB11" s="65">
        <v>20950</v>
      </c>
      <c r="AC11" s="65">
        <v>20700</v>
      </c>
      <c r="AD11" s="65">
        <v>21200</v>
      </c>
      <c r="AE11" s="65">
        <v>21650</v>
      </c>
      <c r="AF11" s="65">
        <v>21280</v>
      </c>
      <c r="AG11" s="65">
        <v>22100</v>
      </c>
      <c r="AH11" s="65">
        <v>23080</v>
      </c>
      <c r="AI11" s="65">
        <v>22130</v>
      </c>
      <c r="AJ11" s="65">
        <v>23280</v>
      </c>
      <c r="AK11" s="65">
        <v>24930</v>
      </c>
      <c r="AL11" s="65">
        <v>23250</v>
      </c>
      <c r="AM11" s="65">
        <v>25150</v>
      </c>
      <c r="AN11" s="65">
        <v>27100</v>
      </c>
      <c r="AO11" s="53">
        <f t="shared" si="8"/>
        <v>446100</v>
      </c>
      <c r="AP11" s="71">
        <f t="shared" si="9"/>
        <v>74784.000000000015</v>
      </c>
      <c r="AQ11" s="72"/>
      <c r="AR11" s="72"/>
      <c r="AS11" s="69">
        <f t="shared" si="4"/>
        <v>86592.000000000015</v>
      </c>
      <c r="AT11" s="69"/>
      <c r="AU11" s="69"/>
      <c r="AV11" s="118">
        <f t="shared" si="10"/>
        <v>17318.400000000001</v>
      </c>
      <c r="AW11" s="135">
        <f>F11/E11*$AS$6*12*X11</f>
        <v>4557.4736842105267</v>
      </c>
      <c r="AX11" s="68">
        <f t="shared" si="12"/>
        <v>108467.87368421056</v>
      </c>
      <c r="AY11" s="68">
        <f t="shared" si="13"/>
        <v>5511.5789473684217</v>
      </c>
      <c r="AZ11" s="73">
        <f t="shared" si="14"/>
        <v>629351.87368421059</v>
      </c>
      <c r="BA11" s="60">
        <v>602125.19999999995</v>
      </c>
      <c r="BB11" s="162">
        <f t="shared" si="15"/>
        <v>27226.673684210633</v>
      </c>
      <c r="BC11" s="77">
        <f t="shared" si="3"/>
        <v>4.5217628633066056</v>
      </c>
      <c r="BF11" s="156"/>
    </row>
    <row r="12" spans="1:58">
      <c r="A12" s="90" t="s">
        <v>67</v>
      </c>
      <c r="B12" s="56" t="s">
        <v>68</v>
      </c>
      <c r="C12" s="149" t="s">
        <v>71</v>
      </c>
      <c r="D12" s="152">
        <v>2</v>
      </c>
      <c r="E12" s="58">
        <v>28</v>
      </c>
      <c r="F12" s="58">
        <v>0</v>
      </c>
      <c r="G12" s="59">
        <f t="shared" si="5"/>
        <v>14</v>
      </c>
      <c r="H12" s="57" t="s">
        <v>39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1</v>
      </c>
      <c r="T12" s="63">
        <v>0</v>
      </c>
      <c r="U12" s="63">
        <v>0.22700000000000001</v>
      </c>
      <c r="V12" s="63">
        <v>1.2270000000000001</v>
      </c>
      <c r="W12" s="63">
        <v>0</v>
      </c>
      <c r="X12" s="62">
        <f t="shared" si="6"/>
        <v>2.4540000000000002</v>
      </c>
      <c r="Y12" s="63">
        <f t="shared" si="7"/>
        <v>1.2270000000000001</v>
      </c>
      <c r="Z12" s="65">
        <v>20350</v>
      </c>
      <c r="AA12" s="65">
        <v>20600</v>
      </c>
      <c r="AB12" s="65">
        <v>20950</v>
      </c>
      <c r="AC12" s="65">
        <v>20700</v>
      </c>
      <c r="AD12" s="65">
        <v>21200</v>
      </c>
      <c r="AE12" s="65">
        <v>21650</v>
      </c>
      <c r="AF12" s="65">
        <v>21280</v>
      </c>
      <c r="AG12" s="65">
        <v>22100</v>
      </c>
      <c r="AH12" s="65">
        <v>23080</v>
      </c>
      <c r="AI12" s="65">
        <v>22130</v>
      </c>
      <c r="AJ12" s="65">
        <v>23280</v>
      </c>
      <c r="AK12" s="65">
        <v>24930</v>
      </c>
      <c r="AL12" s="65">
        <v>23250</v>
      </c>
      <c r="AM12" s="65">
        <v>25150</v>
      </c>
      <c r="AN12" s="65">
        <v>27100</v>
      </c>
      <c r="AO12" s="53">
        <f t="shared" si="8"/>
        <v>713001.60000000009</v>
      </c>
      <c r="AP12" s="71">
        <f t="shared" si="9"/>
        <v>111902.40000000001</v>
      </c>
      <c r="AQ12" s="72"/>
      <c r="AR12" s="72"/>
      <c r="AS12" s="69">
        <f t="shared" si="4"/>
        <v>129571.20000000001</v>
      </c>
      <c r="AT12" s="69"/>
      <c r="AU12" s="69"/>
      <c r="AV12" s="118">
        <f t="shared" si="10"/>
        <v>-38871.360000000008</v>
      </c>
      <c r="AW12" s="135">
        <f t="shared" si="11"/>
        <v>0</v>
      </c>
      <c r="AX12" s="68">
        <f t="shared" si="12"/>
        <v>90699.839999999997</v>
      </c>
      <c r="AY12" s="68">
        <f t="shared" si="13"/>
        <v>3079.9999999999995</v>
      </c>
      <c r="AZ12" s="73">
        <f t="shared" si="14"/>
        <v>915603.84000000008</v>
      </c>
      <c r="BA12" s="60">
        <v>870193.40329835087</v>
      </c>
      <c r="BB12" s="162">
        <f t="shared" si="15"/>
        <v>45410.436701649218</v>
      </c>
      <c r="BC12" s="77">
        <f t="shared" si="3"/>
        <v>5.2184303546231234</v>
      </c>
      <c r="BF12" s="156"/>
    </row>
    <row r="13" spans="1:58">
      <c r="A13" s="91" t="s">
        <v>75</v>
      </c>
      <c r="B13" s="56" t="s">
        <v>248</v>
      </c>
      <c r="C13" s="149" t="s">
        <v>259</v>
      </c>
      <c r="D13" s="152">
        <v>1</v>
      </c>
      <c r="E13" s="58">
        <v>27</v>
      </c>
      <c r="F13" s="58">
        <v>0</v>
      </c>
      <c r="G13" s="59">
        <f t="shared" si="5"/>
        <v>27</v>
      </c>
      <c r="H13" s="57" t="s">
        <v>39</v>
      </c>
      <c r="I13" s="63">
        <v>0</v>
      </c>
      <c r="J13" s="63">
        <v>0.45500000000000002</v>
      </c>
      <c r="K13" s="63">
        <v>0</v>
      </c>
      <c r="L13" s="63">
        <v>0</v>
      </c>
      <c r="M13" s="63">
        <v>1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0.125</v>
      </c>
      <c r="W13" s="63">
        <v>0</v>
      </c>
      <c r="X13" s="62">
        <f t="shared" si="6"/>
        <v>1.58</v>
      </c>
      <c r="Y13" s="63">
        <f t="shared" si="7"/>
        <v>1.58</v>
      </c>
      <c r="Z13" s="65">
        <v>20350</v>
      </c>
      <c r="AA13" s="65">
        <v>20600</v>
      </c>
      <c r="AB13" s="65">
        <v>20950</v>
      </c>
      <c r="AC13" s="65">
        <v>20700</v>
      </c>
      <c r="AD13" s="65">
        <v>21200</v>
      </c>
      <c r="AE13" s="65">
        <v>21650</v>
      </c>
      <c r="AF13" s="65">
        <v>21280</v>
      </c>
      <c r="AG13" s="65">
        <v>22100</v>
      </c>
      <c r="AH13" s="65">
        <v>23080</v>
      </c>
      <c r="AI13" s="65">
        <v>22130</v>
      </c>
      <c r="AJ13" s="65">
        <v>23280</v>
      </c>
      <c r="AK13" s="65">
        <v>24930</v>
      </c>
      <c r="AL13" s="65">
        <v>23250</v>
      </c>
      <c r="AM13" s="65">
        <v>25150</v>
      </c>
      <c r="AN13" s="65">
        <v>27100</v>
      </c>
      <c r="AO13" s="53">
        <f t="shared" si="8"/>
        <v>404601</v>
      </c>
      <c r="AP13" s="71">
        <f t="shared" si="9"/>
        <v>72048</v>
      </c>
      <c r="AQ13" s="72"/>
      <c r="AR13" s="72"/>
      <c r="AS13" s="69">
        <f t="shared" si="4"/>
        <v>83424</v>
      </c>
      <c r="AT13" s="69"/>
      <c r="AU13" s="69"/>
      <c r="AV13" s="118">
        <f t="shared" si="10"/>
        <v>83424</v>
      </c>
      <c r="AW13" s="135">
        <f t="shared" si="11"/>
        <v>0</v>
      </c>
      <c r="AX13" s="68">
        <f t="shared" si="12"/>
        <v>166848</v>
      </c>
      <c r="AY13" s="68">
        <f t="shared" si="13"/>
        <v>8800</v>
      </c>
      <c r="AZ13" s="73">
        <f t="shared" si="14"/>
        <v>643497</v>
      </c>
      <c r="BA13" s="60">
        <v>766002.06835803983</v>
      </c>
      <c r="BB13" s="162">
        <f t="shared" si="15"/>
        <v>-122505.06835803983</v>
      </c>
      <c r="BC13" s="77">
        <f t="shared" si="3"/>
        <v>-15.992785583547445</v>
      </c>
      <c r="BF13" s="156"/>
    </row>
    <row r="14" spans="1:58">
      <c r="A14" s="92" t="s">
        <v>43</v>
      </c>
      <c r="B14" s="56" t="s">
        <v>77</v>
      </c>
      <c r="C14" s="149" t="s">
        <v>80</v>
      </c>
      <c r="D14" s="152">
        <v>3</v>
      </c>
      <c r="E14" s="58">
        <v>53</v>
      </c>
      <c r="F14" s="58">
        <v>2</v>
      </c>
      <c r="G14" s="59">
        <f t="shared" si="5"/>
        <v>17.666666666666668</v>
      </c>
      <c r="H14" s="57" t="s">
        <v>39</v>
      </c>
      <c r="I14" s="63">
        <v>0</v>
      </c>
      <c r="J14" s="63">
        <v>0</v>
      </c>
      <c r="K14" s="63">
        <v>0</v>
      </c>
      <c r="L14" s="63">
        <v>0.27</v>
      </c>
      <c r="M14" s="63">
        <v>1</v>
      </c>
      <c r="N14" s="63">
        <v>0</v>
      </c>
      <c r="O14" s="63">
        <v>0</v>
      </c>
      <c r="P14" s="63">
        <v>1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1</v>
      </c>
      <c r="W14" s="63">
        <v>0</v>
      </c>
      <c r="X14" s="62">
        <f t="shared" si="6"/>
        <v>3.27</v>
      </c>
      <c r="Y14" s="63">
        <f t="shared" si="7"/>
        <v>1.0900000000000001</v>
      </c>
      <c r="Z14" s="65">
        <v>20350</v>
      </c>
      <c r="AA14" s="65">
        <v>20600</v>
      </c>
      <c r="AB14" s="65">
        <v>20950</v>
      </c>
      <c r="AC14" s="65">
        <v>20700</v>
      </c>
      <c r="AD14" s="65">
        <v>21200</v>
      </c>
      <c r="AE14" s="65">
        <v>21650</v>
      </c>
      <c r="AF14" s="65">
        <v>21280</v>
      </c>
      <c r="AG14" s="65">
        <v>22100</v>
      </c>
      <c r="AH14" s="65">
        <v>23080</v>
      </c>
      <c r="AI14" s="65">
        <v>22130</v>
      </c>
      <c r="AJ14" s="65">
        <v>23280</v>
      </c>
      <c r="AK14" s="65">
        <v>24930</v>
      </c>
      <c r="AL14" s="65">
        <v>23250</v>
      </c>
      <c r="AM14" s="65">
        <v>25150</v>
      </c>
      <c r="AN14" s="65">
        <v>27100</v>
      </c>
      <c r="AO14" s="53">
        <f t="shared" si="8"/>
        <v>888468</v>
      </c>
      <c r="AP14" s="71">
        <f t="shared" si="9"/>
        <v>149112</v>
      </c>
      <c r="AQ14" s="72"/>
      <c r="AR14" s="72"/>
      <c r="AS14" s="69">
        <f t="shared" si="4"/>
        <v>172656</v>
      </c>
      <c r="AT14" s="69"/>
      <c r="AU14" s="69"/>
      <c r="AV14" s="118">
        <f t="shared" si="10"/>
        <v>11510.400000000021</v>
      </c>
      <c r="AW14" s="135">
        <f t="shared" si="11"/>
        <v>6515.3207547169804</v>
      </c>
      <c r="AX14" s="68">
        <f t="shared" si="12"/>
        <v>190681.72075471701</v>
      </c>
      <c r="AY14" s="68">
        <f t="shared" si="13"/>
        <v>4859.3710691823908</v>
      </c>
      <c r="AZ14" s="73">
        <f t="shared" si="14"/>
        <v>1228261.720754717</v>
      </c>
      <c r="BA14" s="60">
        <v>1328578.2587293191</v>
      </c>
      <c r="BB14" s="162">
        <f t="shared" si="15"/>
        <v>-100316.53797460208</v>
      </c>
      <c r="BC14" s="77">
        <f t="shared" si="3"/>
        <v>-7.550668341550832</v>
      </c>
      <c r="BF14" s="156"/>
    </row>
    <row r="15" spans="1:58">
      <c r="A15" s="93" t="s">
        <v>45</v>
      </c>
      <c r="B15" s="56" t="s">
        <v>81</v>
      </c>
      <c r="C15" s="149" t="s">
        <v>84</v>
      </c>
      <c r="D15" s="152">
        <v>3</v>
      </c>
      <c r="E15" s="58">
        <v>57</v>
      </c>
      <c r="F15" s="58">
        <v>1</v>
      </c>
      <c r="G15" s="59">
        <f t="shared" si="5"/>
        <v>19</v>
      </c>
      <c r="H15" s="57" t="s">
        <v>39</v>
      </c>
      <c r="I15" s="63">
        <v>0</v>
      </c>
      <c r="J15" s="63">
        <v>0.5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1</v>
      </c>
      <c r="Q15" s="63">
        <v>0</v>
      </c>
      <c r="R15" s="63">
        <v>0</v>
      </c>
      <c r="S15" s="63">
        <v>1</v>
      </c>
      <c r="T15" s="63">
        <v>0</v>
      </c>
      <c r="U15" s="63">
        <v>0</v>
      </c>
      <c r="V15" s="63">
        <v>1</v>
      </c>
      <c r="W15" s="63">
        <v>0</v>
      </c>
      <c r="X15" s="62">
        <f t="shared" si="6"/>
        <v>3.5</v>
      </c>
      <c r="Y15" s="63">
        <f t="shared" si="7"/>
        <v>1.1666666666666667</v>
      </c>
      <c r="Z15" s="65">
        <v>20350</v>
      </c>
      <c r="AA15" s="65">
        <v>20600</v>
      </c>
      <c r="AB15" s="65">
        <v>20950</v>
      </c>
      <c r="AC15" s="65">
        <v>20700</v>
      </c>
      <c r="AD15" s="65">
        <v>21200</v>
      </c>
      <c r="AE15" s="65">
        <v>21650</v>
      </c>
      <c r="AF15" s="65">
        <v>21280</v>
      </c>
      <c r="AG15" s="65">
        <v>22100</v>
      </c>
      <c r="AH15" s="65">
        <v>23080</v>
      </c>
      <c r="AI15" s="65">
        <v>22130</v>
      </c>
      <c r="AJ15" s="65">
        <v>23280</v>
      </c>
      <c r="AK15" s="65">
        <v>24930</v>
      </c>
      <c r="AL15" s="65">
        <v>23250</v>
      </c>
      <c r="AM15" s="65">
        <v>25150</v>
      </c>
      <c r="AN15" s="65">
        <v>27100</v>
      </c>
      <c r="AO15" s="53">
        <f t="shared" si="8"/>
        <v>969960</v>
      </c>
      <c r="AP15" s="71">
        <f t="shared" si="9"/>
        <v>159600</v>
      </c>
      <c r="AQ15" s="72"/>
      <c r="AR15" s="72"/>
      <c r="AS15" s="69">
        <f t="shared" si="4"/>
        <v>184800</v>
      </c>
      <c r="AT15" s="69"/>
      <c r="AU15" s="69"/>
      <c r="AV15" s="118">
        <f t="shared" si="10"/>
        <v>36960</v>
      </c>
      <c r="AW15" s="135">
        <f t="shared" si="11"/>
        <v>3242.1052631578946</v>
      </c>
      <c r="AX15" s="68">
        <f t="shared" si="12"/>
        <v>225002.10526315789</v>
      </c>
      <c r="AY15" s="68">
        <f t="shared" si="13"/>
        <v>5357.1929824561403</v>
      </c>
      <c r="AZ15" s="73">
        <f t="shared" si="14"/>
        <v>1354562.105263158</v>
      </c>
      <c r="BA15" s="60">
        <v>1344554.396423249</v>
      </c>
      <c r="BB15" s="162">
        <f t="shared" si="15"/>
        <v>10007.708839908941</v>
      </c>
      <c r="BC15" s="77">
        <f t="shared" si="3"/>
        <v>0.74431416583303189</v>
      </c>
      <c r="BF15" s="156"/>
    </row>
    <row r="16" spans="1:58">
      <c r="A16" s="94" t="s">
        <v>49</v>
      </c>
      <c r="B16" s="56" t="s">
        <v>85</v>
      </c>
      <c r="C16" s="149" t="s">
        <v>88</v>
      </c>
      <c r="D16" s="152">
        <v>3</v>
      </c>
      <c r="E16" s="58">
        <v>61</v>
      </c>
      <c r="F16" s="58">
        <v>8</v>
      </c>
      <c r="G16" s="59">
        <f t="shared" si="5"/>
        <v>20.333333333333332</v>
      </c>
      <c r="H16" s="57" t="s">
        <v>39</v>
      </c>
      <c r="I16" s="63">
        <v>0.81699999999999995</v>
      </c>
      <c r="J16" s="63">
        <v>1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1</v>
      </c>
      <c r="T16" s="63">
        <v>0</v>
      </c>
      <c r="U16" s="63">
        <v>0</v>
      </c>
      <c r="V16" s="63">
        <v>0</v>
      </c>
      <c r="W16" s="63">
        <v>1</v>
      </c>
      <c r="X16" s="62">
        <f t="shared" si="6"/>
        <v>3.8170000000000002</v>
      </c>
      <c r="Y16" s="63">
        <f t="shared" si="7"/>
        <v>1.2723333333333333</v>
      </c>
      <c r="Z16" s="65">
        <v>20350</v>
      </c>
      <c r="AA16" s="65">
        <v>20600</v>
      </c>
      <c r="AB16" s="65">
        <v>20950</v>
      </c>
      <c r="AC16" s="65">
        <v>20700</v>
      </c>
      <c r="AD16" s="65">
        <v>21200</v>
      </c>
      <c r="AE16" s="65">
        <v>21650</v>
      </c>
      <c r="AF16" s="65">
        <v>21280</v>
      </c>
      <c r="AG16" s="65">
        <v>22100</v>
      </c>
      <c r="AH16" s="65">
        <v>23080</v>
      </c>
      <c r="AI16" s="65">
        <v>22130</v>
      </c>
      <c r="AJ16" s="65">
        <v>23280</v>
      </c>
      <c r="AK16" s="65">
        <v>24930</v>
      </c>
      <c r="AL16" s="65">
        <v>23250</v>
      </c>
      <c r="AM16" s="65">
        <v>25150</v>
      </c>
      <c r="AN16" s="65">
        <v>27100</v>
      </c>
      <c r="AO16" s="53">
        <f t="shared" si="8"/>
        <v>1051271.3999999999</v>
      </c>
      <c r="AP16" s="71">
        <f t="shared" si="9"/>
        <v>174055.2</v>
      </c>
      <c r="AQ16" s="72"/>
      <c r="AR16" s="72"/>
      <c r="AS16" s="69">
        <f t="shared" si="4"/>
        <v>201537.59999999998</v>
      </c>
      <c r="AT16" s="69"/>
      <c r="AU16" s="69"/>
      <c r="AV16" s="118">
        <f t="shared" si="10"/>
        <v>67179.199999999983</v>
      </c>
      <c r="AW16" s="135">
        <f t="shared" si="11"/>
        <v>26431.160655737709</v>
      </c>
      <c r="AX16" s="68">
        <f t="shared" si="12"/>
        <v>295147.96065573767</v>
      </c>
      <c r="AY16" s="68">
        <f t="shared" si="13"/>
        <v>6443.7158469945343</v>
      </c>
      <c r="AZ16" s="73">
        <f t="shared" si="14"/>
        <v>1520474.5606557375</v>
      </c>
      <c r="BA16" s="60">
        <v>1464058.0952380954</v>
      </c>
      <c r="BB16" s="162">
        <f t="shared" si="15"/>
        <v>56416.465417642146</v>
      </c>
      <c r="BC16" s="77">
        <f t="shared" si="3"/>
        <v>3.8534307894706501</v>
      </c>
      <c r="BF16" s="156"/>
    </row>
    <row r="17" spans="1:58">
      <c r="A17" s="87" t="s">
        <v>51</v>
      </c>
      <c r="B17" s="56" t="s">
        <v>89</v>
      </c>
      <c r="C17" s="149" t="s">
        <v>92</v>
      </c>
      <c r="D17" s="152">
        <v>3</v>
      </c>
      <c r="E17" s="58">
        <v>48</v>
      </c>
      <c r="F17" s="58">
        <v>1</v>
      </c>
      <c r="G17" s="59">
        <f t="shared" si="5"/>
        <v>16</v>
      </c>
      <c r="H17" s="57" t="s">
        <v>39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1</v>
      </c>
      <c r="Q17" s="63">
        <v>0</v>
      </c>
      <c r="R17" s="63">
        <v>0</v>
      </c>
      <c r="S17" s="63">
        <v>1</v>
      </c>
      <c r="T17" s="63">
        <v>0</v>
      </c>
      <c r="U17" s="63">
        <v>0</v>
      </c>
      <c r="V17" s="63">
        <v>1</v>
      </c>
      <c r="W17" s="63">
        <v>0</v>
      </c>
      <c r="X17" s="62">
        <f t="shared" si="6"/>
        <v>3</v>
      </c>
      <c r="Y17" s="63">
        <f t="shared" si="7"/>
        <v>1</v>
      </c>
      <c r="Z17" s="65">
        <v>20350</v>
      </c>
      <c r="AA17" s="65">
        <v>20600</v>
      </c>
      <c r="AB17" s="65">
        <v>20950</v>
      </c>
      <c r="AC17" s="65">
        <v>20700</v>
      </c>
      <c r="AD17" s="65">
        <v>21200</v>
      </c>
      <c r="AE17" s="65">
        <v>21650</v>
      </c>
      <c r="AF17" s="65">
        <v>21280</v>
      </c>
      <c r="AG17" s="65">
        <v>22100</v>
      </c>
      <c r="AH17" s="65">
        <v>23080</v>
      </c>
      <c r="AI17" s="65">
        <v>22130</v>
      </c>
      <c r="AJ17" s="65">
        <v>23280</v>
      </c>
      <c r="AK17" s="65">
        <v>24930</v>
      </c>
      <c r="AL17" s="65">
        <v>23250</v>
      </c>
      <c r="AM17" s="65">
        <v>25150</v>
      </c>
      <c r="AN17" s="65">
        <v>27100</v>
      </c>
      <c r="AO17" s="53">
        <f t="shared" si="8"/>
        <v>846360</v>
      </c>
      <c r="AP17" s="71">
        <f t="shared" si="9"/>
        <v>136800</v>
      </c>
      <c r="AQ17" s="72"/>
      <c r="AR17" s="72"/>
      <c r="AS17" s="69">
        <f t="shared" si="4"/>
        <v>158400</v>
      </c>
      <c r="AT17" s="69"/>
      <c r="AU17" s="69"/>
      <c r="AV17" s="118">
        <f t="shared" si="10"/>
        <v>-15840</v>
      </c>
      <c r="AW17" s="135">
        <f t="shared" si="11"/>
        <v>3300</v>
      </c>
      <c r="AX17" s="68">
        <f t="shared" si="12"/>
        <v>145860</v>
      </c>
      <c r="AY17" s="68">
        <f t="shared" si="13"/>
        <v>4051.6666666666665</v>
      </c>
      <c r="AZ17" s="73">
        <f t="shared" si="14"/>
        <v>1129020</v>
      </c>
      <c r="BA17" s="60">
        <v>1039518.9136760428</v>
      </c>
      <c r="BB17" s="162">
        <f t="shared" si="15"/>
        <v>89501.086323957192</v>
      </c>
      <c r="BC17" s="77">
        <f t="shared" si="3"/>
        <v>8.6098564582586619</v>
      </c>
      <c r="BF17" s="156"/>
    </row>
    <row r="18" spans="1:58">
      <c r="A18" s="88" t="s">
        <v>53</v>
      </c>
      <c r="B18" s="56" t="s">
        <v>93</v>
      </c>
      <c r="C18" s="149" t="s">
        <v>96</v>
      </c>
      <c r="D18" s="152">
        <v>3</v>
      </c>
      <c r="E18" s="58">
        <v>57</v>
      </c>
      <c r="F18" s="58">
        <v>5</v>
      </c>
      <c r="G18" s="59">
        <f t="shared" si="5"/>
        <v>19</v>
      </c>
      <c r="H18" s="57" t="s">
        <v>39</v>
      </c>
      <c r="I18" s="63">
        <v>0</v>
      </c>
      <c r="J18" s="63">
        <v>1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1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1.591</v>
      </c>
      <c r="W18" s="63">
        <v>0</v>
      </c>
      <c r="X18" s="62">
        <f t="shared" si="6"/>
        <v>3.5910000000000002</v>
      </c>
      <c r="Y18" s="63">
        <f t="shared" si="7"/>
        <v>1.1970000000000001</v>
      </c>
      <c r="Z18" s="65">
        <v>20350</v>
      </c>
      <c r="AA18" s="65">
        <v>20600</v>
      </c>
      <c r="AB18" s="65">
        <v>20950</v>
      </c>
      <c r="AC18" s="65">
        <v>20700</v>
      </c>
      <c r="AD18" s="65">
        <v>21200</v>
      </c>
      <c r="AE18" s="65">
        <v>21650</v>
      </c>
      <c r="AF18" s="65">
        <v>21280</v>
      </c>
      <c r="AG18" s="65">
        <v>22100</v>
      </c>
      <c r="AH18" s="65">
        <v>23080</v>
      </c>
      <c r="AI18" s="65">
        <v>22130</v>
      </c>
      <c r="AJ18" s="65">
        <v>23280</v>
      </c>
      <c r="AK18" s="65">
        <v>24930</v>
      </c>
      <c r="AL18" s="65">
        <v>23250</v>
      </c>
      <c r="AM18" s="65">
        <v>25150</v>
      </c>
      <c r="AN18" s="65">
        <v>27100</v>
      </c>
      <c r="AO18" s="53">
        <f t="shared" si="8"/>
        <v>992563.79999999993</v>
      </c>
      <c r="AP18" s="71">
        <f t="shared" si="9"/>
        <v>163749.6</v>
      </c>
      <c r="AQ18" s="72"/>
      <c r="AR18" s="72"/>
      <c r="AS18" s="69">
        <f t="shared" si="4"/>
        <v>189604.80000000002</v>
      </c>
      <c r="AT18" s="69"/>
      <c r="AU18" s="69"/>
      <c r="AV18" s="118">
        <f t="shared" si="10"/>
        <v>37920.960000000006</v>
      </c>
      <c r="AW18" s="135">
        <f t="shared" si="11"/>
        <v>16632</v>
      </c>
      <c r="AX18" s="68">
        <f t="shared" si="12"/>
        <v>244157.76</v>
      </c>
      <c r="AY18" s="68">
        <f t="shared" si="13"/>
        <v>5665.9649122807014</v>
      </c>
      <c r="AZ18" s="73">
        <f t="shared" si="14"/>
        <v>1400471.16</v>
      </c>
      <c r="BA18" s="60">
        <v>1376896.7100229533</v>
      </c>
      <c r="BB18" s="162">
        <f t="shared" si="15"/>
        <v>23574.449977046577</v>
      </c>
      <c r="BC18" s="77">
        <f t="shared" si="3"/>
        <v>1.7121436782758792</v>
      </c>
      <c r="BF18" s="156"/>
    </row>
    <row r="19" spans="1:58">
      <c r="A19" s="95" t="s">
        <v>57</v>
      </c>
      <c r="B19" s="56" t="s">
        <v>249</v>
      </c>
      <c r="C19" s="149" t="s">
        <v>262</v>
      </c>
      <c r="D19" s="152">
        <v>3</v>
      </c>
      <c r="E19" s="58">
        <v>47</v>
      </c>
      <c r="F19" s="58">
        <v>4</v>
      </c>
      <c r="G19" s="59">
        <f t="shared" si="5"/>
        <v>15.666666666666666</v>
      </c>
      <c r="H19" s="57" t="s">
        <v>39</v>
      </c>
      <c r="I19" s="63">
        <v>0</v>
      </c>
      <c r="J19" s="63">
        <v>0</v>
      </c>
      <c r="K19" s="63">
        <v>0</v>
      </c>
      <c r="L19" s="63">
        <v>0</v>
      </c>
      <c r="M19" s="63">
        <v>1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1</v>
      </c>
      <c r="T19" s="63">
        <v>0</v>
      </c>
      <c r="U19" s="63">
        <v>0</v>
      </c>
      <c r="V19" s="63">
        <v>1.409</v>
      </c>
      <c r="W19" s="63">
        <v>0</v>
      </c>
      <c r="X19" s="62">
        <f t="shared" si="6"/>
        <v>3.4089999999999998</v>
      </c>
      <c r="Y19" s="63">
        <f t="shared" si="7"/>
        <v>1.1363333333333332</v>
      </c>
      <c r="Z19" s="65">
        <v>20350</v>
      </c>
      <c r="AA19" s="65">
        <v>20600</v>
      </c>
      <c r="AB19" s="65">
        <v>20950</v>
      </c>
      <c r="AC19" s="65">
        <v>20700</v>
      </c>
      <c r="AD19" s="65">
        <v>21200</v>
      </c>
      <c r="AE19" s="65">
        <v>21650</v>
      </c>
      <c r="AF19" s="65">
        <v>21280</v>
      </c>
      <c r="AG19" s="65">
        <v>22100</v>
      </c>
      <c r="AH19" s="65">
        <v>23080</v>
      </c>
      <c r="AI19" s="65">
        <v>22130</v>
      </c>
      <c r="AJ19" s="65">
        <v>23280</v>
      </c>
      <c r="AK19" s="65">
        <v>24930</v>
      </c>
      <c r="AL19" s="65">
        <v>23250</v>
      </c>
      <c r="AM19" s="65">
        <v>25150</v>
      </c>
      <c r="AN19" s="65">
        <v>27100</v>
      </c>
      <c r="AO19" s="53">
        <f t="shared" si="8"/>
        <v>958996.20000000007</v>
      </c>
      <c r="AP19" s="71">
        <f t="shared" si="9"/>
        <v>155450.4</v>
      </c>
      <c r="AQ19" s="72"/>
      <c r="AR19" s="72"/>
      <c r="AS19" s="69">
        <f t="shared" si="4"/>
        <v>179995.19999999998</v>
      </c>
      <c r="AT19" s="69"/>
      <c r="AU19" s="69"/>
      <c r="AV19" s="118">
        <f t="shared" si="10"/>
        <v>-23999.360000000008</v>
      </c>
      <c r="AW19" s="135">
        <f t="shared" si="11"/>
        <v>15318.740425531912</v>
      </c>
      <c r="AX19" s="68">
        <f t="shared" si="12"/>
        <v>171314.58042553189</v>
      </c>
      <c r="AY19" s="68">
        <f t="shared" si="13"/>
        <v>4187.8014184397161</v>
      </c>
      <c r="AZ19" s="73">
        <f t="shared" si="14"/>
        <v>1285761.1804255319</v>
      </c>
      <c r="BA19" s="60">
        <v>1114885.0788975861</v>
      </c>
      <c r="BB19" s="162">
        <f t="shared" si="15"/>
        <v>170876.10152794584</v>
      </c>
      <c r="BC19" s="77">
        <f t="shared" si="3"/>
        <v>15.326790604903479</v>
      </c>
      <c r="BF19" s="156"/>
    </row>
    <row r="20" spans="1:58">
      <c r="A20" s="96" t="s">
        <v>59</v>
      </c>
      <c r="B20" s="56" t="s">
        <v>97</v>
      </c>
      <c r="C20" s="149" t="s">
        <v>100</v>
      </c>
      <c r="D20" s="152">
        <v>3</v>
      </c>
      <c r="E20" s="58">
        <v>61</v>
      </c>
      <c r="F20" s="58">
        <v>3</v>
      </c>
      <c r="G20" s="59">
        <f t="shared" si="5"/>
        <v>20.333333333333332</v>
      </c>
      <c r="H20" s="57" t="s">
        <v>39</v>
      </c>
      <c r="I20" s="63">
        <v>0.95499999999999996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0.5</v>
      </c>
      <c r="P20" s="63">
        <v>0</v>
      </c>
      <c r="Q20" s="63">
        <v>0</v>
      </c>
      <c r="R20" s="63">
        <v>0</v>
      </c>
      <c r="S20" s="63">
        <v>1</v>
      </c>
      <c r="T20" s="63">
        <v>0</v>
      </c>
      <c r="U20" s="63">
        <v>0</v>
      </c>
      <c r="V20" s="63">
        <v>1</v>
      </c>
      <c r="W20" s="63">
        <v>0</v>
      </c>
      <c r="X20" s="62">
        <f t="shared" si="6"/>
        <v>3.4550000000000001</v>
      </c>
      <c r="Y20" s="63">
        <f t="shared" si="7"/>
        <v>1.1516666666666666</v>
      </c>
      <c r="Z20" s="65">
        <v>20350</v>
      </c>
      <c r="AA20" s="65">
        <v>20600</v>
      </c>
      <c r="AB20" s="65">
        <v>20950</v>
      </c>
      <c r="AC20" s="65">
        <v>20700</v>
      </c>
      <c r="AD20" s="65">
        <v>21200</v>
      </c>
      <c r="AE20" s="65">
        <v>21650</v>
      </c>
      <c r="AF20" s="65">
        <v>21280</v>
      </c>
      <c r="AG20" s="65">
        <v>22100</v>
      </c>
      <c r="AH20" s="65">
        <v>23080</v>
      </c>
      <c r="AI20" s="65">
        <v>22130</v>
      </c>
      <c r="AJ20" s="65">
        <v>23280</v>
      </c>
      <c r="AK20" s="65">
        <v>24930</v>
      </c>
      <c r="AL20" s="65">
        <v>23250</v>
      </c>
      <c r="AM20" s="65">
        <v>25150</v>
      </c>
      <c r="AN20" s="65">
        <v>27100</v>
      </c>
      <c r="AO20" s="53">
        <f t="shared" si="8"/>
        <v>942051</v>
      </c>
      <c r="AP20" s="71">
        <f t="shared" si="9"/>
        <v>157548</v>
      </c>
      <c r="AQ20" s="72"/>
      <c r="AR20" s="72"/>
      <c r="AS20" s="69">
        <f t="shared" si="4"/>
        <v>182424</v>
      </c>
      <c r="AT20" s="69"/>
      <c r="AU20" s="69"/>
      <c r="AV20" s="118">
        <f t="shared" si="10"/>
        <v>60807.999999999985</v>
      </c>
      <c r="AW20" s="135">
        <f t="shared" si="11"/>
        <v>8971.6721311475412</v>
      </c>
      <c r="AX20" s="68">
        <f t="shared" si="12"/>
        <v>252203.67213114753</v>
      </c>
      <c r="AY20" s="68">
        <f t="shared" si="13"/>
        <v>6083.0601092896168</v>
      </c>
      <c r="AZ20" s="73">
        <f t="shared" si="14"/>
        <v>1351802.6721311475</v>
      </c>
      <c r="BA20" s="60">
        <v>1387223.8329950711</v>
      </c>
      <c r="BB20" s="162">
        <f t="shared" si="15"/>
        <v>-35421.160863923607</v>
      </c>
      <c r="BC20" s="77">
        <f t="shared" si="3"/>
        <v>-2.5533846825171622</v>
      </c>
      <c r="BF20" s="156"/>
    </row>
    <row r="21" spans="1:58">
      <c r="A21" s="97" t="s">
        <v>73</v>
      </c>
      <c r="B21" s="56" t="s">
        <v>101</v>
      </c>
      <c r="C21" s="149" t="s">
        <v>104</v>
      </c>
      <c r="D21" s="152">
        <v>3</v>
      </c>
      <c r="E21" s="58">
        <v>50</v>
      </c>
      <c r="F21" s="58">
        <v>0</v>
      </c>
      <c r="G21" s="59">
        <f t="shared" si="5"/>
        <v>16.666666666666668</v>
      </c>
      <c r="H21" s="57" t="s">
        <v>39</v>
      </c>
      <c r="I21" s="63">
        <v>0.18</v>
      </c>
      <c r="J21" s="63">
        <v>0</v>
      </c>
      <c r="K21" s="63">
        <v>0</v>
      </c>
      <c r="L21" s="63">
        <v>0</v>
      </c>
      <c r="M21" s="63">
        <v>1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2</v>
      </c>
      <c r="T21" s="63">
        <v>0</v>
      </c>
      <c r="U21" s="63">
        <v>0.45</v>
      </c>
      <c r="V21" s="63">
        <v>0</v>
      </c>
      <c r="W21" s="63">
        <v>0</v>
      </c>
      <c r="X21" s="62">
        <f t="shared" si="6"/>
        <v>3.63</v>
      </c>
      <c r="Y21" s="63">
        <f t="shared" si="7"/>
        <v>1.21</v>
      </c>
      <c r="Z21" s="65">
        <v>20350</v>
      </c>
      <c r="AA21" s="65">
        <v>20600</v>
      </c>
      <c r="AB21" s="65">
        <v>20950</v>
      </c>
      <c r="AC21" s="65">
        <v>20700</v>
      </c>
      <c r="AD21" s="65">
        <v>21200</v>
      </c>
      <c r="AE21" s="65">
        <v>21650</v>
      </c>
      <c r="AF21" s="65">
        <v>21280</v>
      </c>
      <c r="AG21" s="65">
        <v>22100</v>
      </c>
      <c r="AH21" s="65">
        <v>23080</v>
      </c>
      <c r="AI21" s="65">
        <v>22130</v>
      </c>
      <c r="AJ21" s="65">
        <v>23280</v>
      </c>
      <c r="AK21" s="65">
        <v>24930</v>
      </c>
      <c r="AL21" s="65">
        <v>23250</v>
      </c>
      <c r="AM21" s="65">
        <v>25150</v>
      </c>
      <c r="AN21" s="65">
        <v>27100</v>
      </c>
      <c r="AO21" s="53">
        <f t="shared" si="8"/>
        <v>982626</v>
      </c>
      <c r="AP21" s="71">
        <f t="shared" si="9"/>
        <v>165528</v>
      </c>
      <c r="AQ21" s="72"/>
      <c r="AR21" s="72"/>
      <c r="AS21" s="69">
        <f t="shared" si="4"/>
        <v>191664</v>
      </c>
      <c r="AT21" s="69"/>
      <c r="AU21" s="69"/>
      <c r="AV21" s="118">
        <f t="shared" si="10"/>
        <v>-6388.7999999999765</v>
      </c>
      <c r="AW21" s="135">
        <f t="shared" si="11"/>
        <v>0</v>
      </c>
      <c r="AX21" s="68">
        <f t="shared" si="12"/>
        <v>185275.2</v>
      </c>
      <c r="AY21" s="68">
        <f t="shared" si="13"/>
        <v>4253.3333333333339</v>
      </c>
      <c r="AZ21" s="73">
        <f t="shared" si="14"/>
        <v>1333429.2</v>
      </c>
      <c r="BA21" s="60">
        <v>1212386.3693191539</v>
      </c>
      <c r="BB21" s="162">
        <f t="shared" si="15"/>
        <v>121042.830680846</v>
      </c>
      <c r="BC21" s="77">
        <f t="shared" si="3"/>
        <v>9.9838495172805892</v>
      </c>
      <c r="BF21" s="156"/>
    </row>
    <row r="22" spans="1:58">
      <c r="A22" s="91" t="s">
        <v>75</v>
      </c>
      <c r="B22" s="56" t="s">
        <v>105</v>
      </c>
      <c r="C22" s="149" t="s">
        <v>108</v>
      </c>
      <c r="D22" s="152">
        <v>3</v>
      </c>
      <c r="E22" s="58">
        <v>55</v>
      </c>
      <c r="F22" s="58">
        <v>4</v>
      </c>
      <c r="G22" s="59">
        <f t="shared" si="5"/>
        <v>18.333333333333332</v>
      </c>
      <c r="H22" s="57" t="s">
        <v>39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1.4091</v>
      </c>
      <c r="Q22" s="63">
        <v>0</v>
      </c>
      <c r="R22" s="63">
        <v>0</v>
      </c>
      <c r="S22" s="63">
        <v>1</v>
      </c>
      <c r="T22" s="63">
        <v>0</v>
      </c>
      <c r="U22" s="63">
        <v>0</v>
      </c>
      <c r="V22" s="63">
        <v>1</v>
      </c>
      <c r="W22" s="63">
        <v>0</v>
      </c>
      <c r="X22" s="62">
        <f t="shared" si="6"/>
        <v>3.4091</v>
      </c>
      <c r="Y22" s="63">
        <f t="shared" si="7"/>
        <v>1.1363666666666667</v>
      </c>
      <c r="Z22" s="65">
        <v>20350</v>
      </c>
      <c r="AA22" s="65">
        <v>20600</v>
      </c>
      <c r="AB22" s="65">
        <v>20950</v>
      </c>
      <c r="AC22" s="65">
        <v>20700</v>
      </c>
      <c r="AD22" s="65">
        <v>21200</v>
      </c>
      <c r="AE22" s="65">
        <v>21650</v>
      </c>
      <c r="AF22" s="65">
        <v>21280</v>
      </c>
      <c r="AG22" s="65">
        <v>22100</v>
      </c>
      <c r="AH22" s="65">
        <v>23080</v>
      </c>
      <c r="AI22" s="65">
        <v>22130</v>
      </c>
      <c r="AJ22" s="65">
        <v>23280</v>
      </c>
      <c r="AK22" s="65">
        <v>24930</v>
      </c>
      <c r="AL22" s="65">
        <v>23250</v>
      </c>
      <c r="AM22" s="65">
        <v>25150</v>
      </c>
      <c r="AN22" s="65">
        <v>27100</v>
      </c>
      <c r="AO22" s="53">
        <f t="shared" si="8"/>
        <v>954853.32000000007</v>
      </c>
      <c r="AP22" s="71">
        <f t="shared" si="9"/>
        <v>155454.96</v>
      </c>
      <c r="AQ22" s="72"/>
      <c r="AR22" s="72"/>
      <c r="AS22" s="69">
        <f t="shared" si="4"/>
        <v>180000.48</v>
      </c>
      <c r="AT22" s="69"/>
      <c r="AU22" s="69"/>
      <c r="AV22" s="118">
        <f t="shared" si="10"/>
        <v>24000.06399999998</v>
      </c>
      <c r="AW22" s="135">
        <f t="shared" si="11"/>
        <v>13090.944</v>
      </c>
      <c r="AX22" s="68">
        <f t="shared" si="12"/>
        <v>217091.48799999998</v>
      </c>
      <c r="AY22" s="68">
        <f>AX22/12/X22</f>
        <v>5306.6666666666661</v>
      </c>
      <c r="AZ22" s="73">
        <f t="shared" si="14"/>
        <v>1327399.7679999999</v>
      </c>
      <c r="BA22" s="60">
        <v>1359661.5086120977</v>
      </c>
      <c r="BB22" s="162">
        <f t="shared" si="15"/>
        <v>-32261.740612097783</v>
      </c>
      <c r="BC22" s="77">
        <f t="shared" si="3"/>
        <v>-2.3727773719967757</v>
      </c>
      <c r="BF22" s="156"/>
    </row>
    <row r="23" spans="1:58">
      <c r="A23" s="98" t="s">
        <v>41</v>
      </c>
      <c r="B23" s="56" t="s">
        <v>109</v>
      </c>
      <c r="C23" s="149" t="s">
        <v>112</v>
      </c>
      <c r="D23" s="152">
        <v>9</v>
      </c>
      <c r="E23" s="58">
        <v>158</v>
      </c>
      <c r="F23" s="58">
        <v>10</v>
      </c>
      <c r="G23" s="59">
        <f t="shared" si="5"/>
        <v>17.555555555555557</v>
      </c>
      <c r="H23" s="61" t="s">
        <v>113</v>
      </c>
      <c r="I23" s="63">
        <v>0</v>
      </c>
      <c r="J23" s="63">
        <v>0</v>
      </c>
      <c r="K23" s="63">
        <v>0</v>
      </c>
      <c r="L23" s="63">
        <v>0</v>
      </c>
      <c r="M23" s="63">
        <v>1.637</v>
      </c>
      <c r="N23" s="63">
        <v>0</v>
      </c>
      <c r="O23" s="63">
        <v>0</v>
      </c>
      <c r="P23" s="63">
        <v>1</v>
      </c>
      <c r="Q23" s="63">
        <v>0</v>
      </c>
      <c r="R23" s="63">
        <v>0</v>
      </c>
      <c r="S23" s="63">
        <v>4</v>
      </c>
      <c r="T23" s="63">
        <v>0</v>
      </c>
      <c r="U23" s="63">
        <v>0</v>
      </c>
      <c r="V23" s="63">
        <v>5.9539999999999997</v>
      </c>
      <c r="W23" s="63">
        <v>0</v>
      </c>
      <c r="X23" s="62">
        <f t="shared" si="6"/>
        <v>12.591000000000001</v>
      </c>
      <c r="Y23" s="63">
        <f t="shared" si="7"/>
        <v>1.399</v>
      </c>
      <c r="Z23" s="65">
        <v>20350</v>
      </c>
      <c r="AA23" s="65">
        <v>20600</v>
      </c>
      <c r="AB23" s="65">
        <v>20950</v>
      </c>
      <c r="AC23" s="65">
        <v>20700</v>
      </c>
      <c r="AD23" s="65">
        <v>21200</v>
      </c>
      <c r="AE23" s="65">
        <v>21650</v>
      </c>
      <c r="AF23" s="65">
        <v>21280</v>
      </c>
      <c r="AG23" s="65">
        <v>22100</v>
      </c>
      <c r="AH23" s="65">
        <v>23080</v>
      </c>
      <c r="AI23" s="65">
        <v>22130</v>
      </c>
      <c r="AJ23" s="65">
        <v>23280</v>
      </c>
      <c r="AK23" s="65">
        <v>24930</v>
      </c>
      <c r="AL23" s="65">
        <v>23250</v>
      </c>
      <c r="AM23" s="65">
        <v>25150</v>
      </c>
      <c r="AN23" s="65">
        <v>27100</v>
      </c>
      <c r="AO23" s="53">
        <f t="shared" si="8"/>
        <v>3596010</v>
      </c>
      <c r="AP23" s="72"/>
      <c r="AQ23" s="71">
        <f t="shared" ref="AQ23:AQ43" si="16">X23*$AQ$6*12</f>
        <v>423057.60000000003</v>
      </c>
      <c r="AR23" s="71"/>
      <c r="AS23" s="69"/>
      <c r="AT23" s="69">
        <f t="shared" ref="AT23:AT43" si="17">X23*12*$AT$6</f>
        <v>604368</v>
      </c>
      <c r="AU23" s="69"/>
      <c r="AV23" s="118">
        <f t="shared" ref="AV23:AV43" si="18">(G23-22)*0.1*$AT$6*X23*12</f>
        <v>-268607.99999999988</v>
      </c>
      <c r="AW23" s="135">
        <f>F23/E23*$AT$6*12*X23</f>
        <v>38251.139240506331</v>
      </c>
      <c r="AX23" s="68">
        <f>AT23+AV23+AW23</f>
        <v>374011.13924050645</v>
      </c>
      <c r="AY23" s="68">
        <f>AX23/12/X23</f>
        <v>2475.3867791842481</v>
      </c>
      <c r="AZ23" s="73">
        <f t="shared" si="14"/>
        <v>4393078.7392405067</v>
      </c>
      <c r="BA23" s="60">
        <v>4074680.501605399</v>
      </c>
      <c r="BB23" s="162">
        <f t="shared" si="15"/>
        <v>318398.23763510771</v>
      </c>
      <c r="BC23" s="77">
        <f t="shared" si="3"/>
        <v>7.8140663423711629</v>
      </c>
      <c r="BF23" s="156"/>
    </row>
    <row r="24" spans="1:58">
      <c r="A24" s="92" t="s">
        <v>43</v>
      </c>
      <c r="B24" s="56" t="s">
        <v>114</v>
      </c>
      <c r="C24" s="149" t="s">
        <v>117</v>
      </c>
      <c r="D24" s="152">
        <v>9</v>
      </c>
      <c r="E24" s="58">
        <v>160</v>
      </c>
      <c r="F24" s="58">
        <v>15</v>
      </c>
      <c r="G24" s="59">
        <f t="shared" si="5"/>
        <v>17.777777777777779</v>
      </c>
      <c r="H24" s="61" t="s">
        <v>113</v>
      </c>
      <c r="I24" s="63">
        <v>0</v>
      </c>
      <c r="J24" s="63">
        <v>1</v>
      </c>
      <c r="K24" s="63">
        <v>0</v>
      </c>
      <c r="L24" s="63">
        <v>0</v>
      </c>
      <c r="M24" s="63">
        <v>1</v>
      </c>
      <c r="N24" s="63">
        <v>0</v>
      </c>
      <c r="O24" s="63">
        <v>0</v>
      </c>
      <c r="P24" s="63">
        <v>1</v>
      </c>
      <c r="Q24" s="63">
        <v>0</v>
      </c>
      <c r="R24" s="63">
        <v>0</v>
      </c>
      <c r="S24" s="63">
        <v>2</v>
      </c>
      <c r="T24" s="63">
        <v>0</v>
      </c>
      <c r="U24" s="63">
        <v>0</v>
      </c>
      <c r="V24" s="63">
        <v>5.2729999999999997</v>
      </c>
      <c r="W24" s="63">
        <v>2</v>
      </c>
      <c r="X24" s="62">
        <f t="shared" si="6"/>
        <v>12.273</v>
      </c>
      <c r="Y24" s="63">
        <f t="shared" si="7"/>
        <v>1.3636666666666666</v>
      </c>
      <c r="Z24" s="65">
        <v>20350</v>
      </c>
      <c r="AA24" s="65">
        <v>20600</v>
      </c>
      <c r="AB24" s="65">
        <v>20950</v>
      </c>
      <c r="AC24" s="65">
        <v>20700</v>
      </c>
      <c r="AD24" s="65">
        <v>21200</v>
      </c>
      <c r="AE24" s="65">
        <v>21650</v>
      </c>
      <c r="AF24" s="65">
        <v>21280</v>
      </c>
      <c r="AG24" s="65">
        <v>22100</v>
      </c>
      <c r="AH24" s="65">
        <v>23080</v>
      </c>
      <c r="AI24" s="65">
        <v>22130</v>
      </c>
      <c r="AJ24" s="65">
        <v>23280</v>
      </c>
      <c r="AK24" s="65">
        <v>24930</v>
      </c>
      <c r="AL24" s="65">
        <v>23250</v>
      </c>
      <c r="AM24" s="65">
        <v>25150</v>
      </c>
      <c r="AN24" s="65">
        <v>27100</v>
      </c>
      <c r="AO24" s="53">
        <f t="shared" si="8"/>
        <v>3567311.3999999994</v>
      </c>
      <c r="AP24" s="72"/>
      <c r="AQ24" s="71">
        <f t="shared" si="16"/>
        <v>412372.80000000005</v>
      </c>
      <c r="AR24" s="71"/>
      <c r="AS24" s="69"/>
      <c r="AT24" s="69">
        <f t="shared" si="17"/>
        <v>589104</v>
      </c>
      <c r="AU24" s="69"/>
      <c r="AV24" s="118">
        <f t="shared" si="18"/>
        <v>-248732.79999999996</v>
      </c>
      <c r="AW24" s="135">
        <f t="shared" ref="AW24:AW43" si="19">F24/E24*$AT$6*12*X24</f>
        <v>55228.5</v>
      </c>
      <c r="AX24" s="68">
        <f t="shared" ref="AX24:AX42" si="20">AT24+AV24+AW24</f>
        <v>395599.70000000007</v>
      </c>
      <c r="AY24" s="68">
        <f t="shared" si="13"/>
        <v>2686.1111111111113</v>
      </c>
      <c r="AZ24" s="73">
        <f t="shared" si="14"/>
        <v>4375283.8999999994</v>
      </c>
      <c r="BA24" s="60">
        <v>4057798.3655145923</v>
      </c>
      <c r="BB24" s="162">
        <f t="shared" si="15"/>
        <v>317485.53448540717</v>
      </c>
      <c r="BC24" s="77">
        <f t="shared" si="3"/>
        <v>7.8240835518978571</v>
      </c>
      <c r="BF24" s="156"/>
    </row>
    <row r="25" spans="1:58">
      <c r="A25" s="99" t="s">
        <v>47</v>
      </c>
      <c r="B25" s="56" t="s">
        <v>118</v>
      </c>
      <c r="C25" s="149" t="s">
        <v>121</v>
      </c>
      <c r="D25" s="152">
        <v>9</v>
      </c>
      <c r="E25" s="58">
        <v>157</v>
      </c>
      <c r="F25" s="58">
        <v>14</v>
      </c>
      <c r="G25" s="59">
        <f t="shared" si="5"/>
        <v>17.444444444444443</v>
      </c>
      <c r="H25" s="61" t="s">
        <v>113</v>
      </c>
      <c r="I25" s="63">
        <v>0.68</v>
      </c>
      <c r="J25" s="63">
        <v>1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1</v>
      </c>
      <c r="Q25" s="63">
        <v>0</v>
      </c>
      <c r="R25" s="63">
        <v>0</v>
      </c>
      <c r="S25" s="63">
        <v>4.9539999999999997</v>
      </c>
      <c r="T25" s="63">
        <v>0</v>
      </c>
      <c r="U25" s="63">
        <v>0</v>
      </c>
      <c r="V25" s="63">
        <v>4</v>
      </c>
      <c r="W25" s="63">
        <v>1</v>
      </c>
      <c r="X25" s="62">
        <f t="shared" si="6"/>
        <v>12.634</v>
      </c>
      <c r="Y25" s="63">
        <f t="shared" si="7"/>
        <v>1.4037777777777778</v>
      </c>
      <c r="Z25" s="65">
        <v>20350</v>
      </c>
      <c r="AA25" s="65">
        <v>20600</v>
      </c>
      <c r="AB25" s="65">
        <v>20950</v>
      </c>
      <c r="AC25" s="65">
        <v>20700</v>
      </c>
      <c r="AD25" s="65">
        <v>21200</v>
      </c>
      <c r="AE25" s="65">
        <v>21650</v>
      </c>
      <c r="AF25" s="65">
        <v>21280</v>
      </c>
      <c r="AG25" s="65">
        <v>22100</v>
      </c>
      <c r="AH25" s="65">
        <v>23080</v>
      </c>
      <c r="AI25" s="65">
        <v>22130</v>
      </c>
      <c r="AJ25" s="65">
        <v>23280</v>
      </c>
      <c r="AK25" s="65">
        <v>24930</v>
      </c>
      <c r="AL25" s="65">
        <v>23250</v>
      </c>
      <c r="AM25" s="65">
        <v>25150</v>
      </c>
      <c r="AN25" s="65">
        <v>27100</v>
      </c>
      <c r="AO25" s="53">
        <f t="shared" si="8"/>
        <v>3594805.44</v>
      </c>
      <c r="AP25" s="72"/>
      <c r="AQ25" s="71">
        <f t="shared" si="16"/>
        <v>424502.4</v>
      </c>
      <c r="AR25" s="71"/>
      <c r="AS25" s="69"/>
      <c r="AT25" s="69">
        <f t="shared" si="17"/>
        <v>606432</v>
      </c>
      <c r="AU25" s="69"/>
      <c r="AV25" s="118">
        <f t="shared" si="18"/>
        <v>-276263.46666666679</v>
      </c>
      <c r="AW25" s="135">
        <f t="shared" si="19"/>
        <v>54076.738853503179</v>
      </c>
      <c r="AX25" s="68">
        <f t="shared" si="20"/>
        <v>384245.2721868364</v>
      </c>
      <c r="AY25" s="68">
        <f t="shared" si="13"/>
        <v>2534.4656758669489</v>
      </c>
      <c r="AZ25" s="73">
        <f t="shared" si="14"/>
        <v>4403553.1121868361</v>
      </c>
      <c r="BA25" s="60">
        <v>4065860.8045312786</v>
      </c>
      <c r="BB25" s="162">
        <f t="shared" si="15"/>
        <v>337692.30765555752</v>
      </c>
      <c r="BC25" s="77">
        <f t="shared" si="3"/>
        <v>8.3055550568580543</v>
      </c>
      <c r="BF25" s="156"/>
    </row>
    <row r="26" spans="1:58">
      <c r="A26" s="94" t="s">
        <v>49</v>
      </c>
      <c r="B26" s="56" t="s">
        <v>122</v>
      </c>
      <c r="C26" s="149" t="s">
        <v>125</v>
      </c>
      <c r="D26" s="152">
        <v>9</v>
      </c>
      <c r="E26" s="58">
        <v>175</v>
      </c>
      <c r="F26" s="58">
        <v>18</v>
      </c>
      <c r="G26" s="59">
        <f t="shared" si="5"/>
        <v>19.444444444444443</v>
      </c>
      <c r="H26" s="61" t="s">
        <v>113</v>
      </c>
      <c r="I26" s="63">
        <v>1.3180000000000001</v>
      </c>
      <c r="J26" s="63">
        <v>0</v>
      </c>
      <c r="K26" s="63">
        <v>0</v>
      </c>
      <c r="L26" s="63">
        <v>0.36299999999999999</v>
      </c>
      <c r="M26" s="63">
        <v>0</v>
      </c>
      <c r="N26" s="63">
        <v>0</v>
      </c>
      <c r="O26" s="63">
        <v>0</v>
      </c>
      <c r="P26" s="63">
        <v>4</v>
      </c>
      <c r="Q26" s="63">
        <v>1</v>
      </c>
      <c r="R26" s="63">
        <v>0</v>
      </c>
      <c r="S26" s="63">
        <v>2</v>
      </c>
      <c r="T26" s="63">
        <v>1</v>
      </c>
      <c r="U26" s="63">
        <v>0.32</v>
      </c>
      <c r="V26" s="63">
        <v>2.5</v>
      </c>
      <c r="W26" s="63">
        <v>1</v>
      </c>
      <c r="X26" s="62">
        <f t="shared" si="6"/>
        <v>13.501000000000001</v>
      </c>
      <c r="Y26" s="63">
        <f t="shared" si="7"/>
        <v>1.5001111111111112</v>
      </c>
      <c r="Z26" s="65">
        <v>20350</v>
      </c>
      <c r="AA26" s="65">
        <v>20600</v>
      </c>
      <c r="AB26" s="65">
        <v>20950</v>
      </c>
      <c r="AC26" s="65">
        <v>20700</v>
      </c>
      <c r="AD26" s="65">
        <v>21200</v>
      </c>
      <c r="AE26" s="65">
        <v>21650</v>
      </c>
      <c r="AF26" s="65">
        <v>21280</v>
      </c>
      <c r="AG26" s="65">
        <v>22100</v>
      </c>
      <c r="AH26" s="65">
        <v>23080</v>
      </c>
      <c r="AI26" s="65">
        <v>22130</v>
      </c>
      <c r="AJ26" s="65">
        <v>23280</v>
      </c>
      <c r="AK26" s="65">
        <v>24930</v>
      </c>
      <c r="AL26" s="65">
        <v>23250</v>
      </c>
      <c r="AM26" s="65">
        <v>25150</v>
      </c>
      <c r="AN26" s="65">
        <v>27100</v>
      </c>
      <c r="AO26" s="53">
        <f t="shared" si="8"/>
        <v>3776644.8000000003</v>
      </c>
      <c r="AP26" s="72"/>
      <c r="AQ26" s="71">
        <f t="shared" si="16"/>
        <v>453633.60000000003</v>
      </c>
      <c r="AR26" s="71"/>
      <c r="AS26" s="69"/>
      <c r="AT26" s="69">
        <f t="shared" si="17"/>
        <v>648048</v>
      </c>
      <c r="AU26" s="69"/>
      <c r="AV26" s="118">
        <f t="shared" si="18"/>
        <v>-165612.26666666678</v>
      </c>
      <c r="AW26" s="135">
        <f>F26/E26*$AT$6*12*X26</f>
        <v>66656.365714285712</v>
      </c>
      <c r="AX26" s="68">
        <f t="shared" si="20"/>
        <v>549092.09904761892</v>
      </c>
      <c r="AY26" s="68">
        <f t="shared" si="13"/>
        <v>3389.2063492063485</v>
      </c>
      <c r="AZ26" s="73">
        <f t="shared" si="14"/>
        <v>4779370.4990476193</v>
      </c>
      <c r="BA26" s="60">
        <v>4493025.6577116679</v>
      </c>
      <c r="BB26" s="162">
        <f t="shared" si="15"/>
        <v>286344.84133595135</v>
      </c>
      <c r="BC26" s="77">
        <f t="shared" si="3"/>
        <v>6.3730960637734029</v>
      </c>
      <c r="BF26" s="156"/>
    </row>
    <row r="27" spans="1:58">
      <c r="A27" s="87" t="s">
        <v>51</v>
      </c>
      <c r="B27" s="56" t="s">
        <v>126</v>
      </c>
      <c r="C27" s="149" t="s">
        <v>129</v>
      </c>
      <c r="D27" s="152">
        <v>9</v>
      </c>
      <c r="E27" s="58">
        <v>168</v>
      </c>
      <c r="F27" s="58">
        <v>4</v>
      </c>
      <c r="G27" s="59">
        <f t="shared" si="5"/>
        <v>18.666666666666668</v>
      </c>
      <c r="H27" s="61" t="s">
        <v>113</v>
      </c>
      <c r="I27" s="63">
        <v>0</v>
      </c>
      <c r="J27" s="63">
        <v>1</v>
      </c>
      <c r="K27" s="63">
        <v>0</v>
      </c>
      <c r="L27" s="63">
        <v>0</v>
      </c>
      <c r="M27" s="63">
        <v>1.954</v>
      </c>
      <c r="N27" s="63">
        <v>0</v>
      </c>
      <c r="O27" s="63">
        <v>0</v>
      </c>
      <c r="P27" s="63">
        <v>1</v>
      </c>
      <c r="Q27" s="63">
        <v>0</v>
      </c>
      <c r="R27" s="63">
        <v>0</v>
      </c>
      <c r="S27" s="63">
        <v>5</v>
      </c>
      <c r="T27" s="63">
        <v>1</v>
      </c>
      <c r="U27" s="63">
        <v>0</v>
      </c>
      <c r="V27" s="63">
        <v>1.2729999999999999</v>
      </c>
      <c r="W27" s="63">
        <v>1</v>
      </c>
      <c r="X27" s="62">
        <f t="shared" si="6"/>
        <v>12.227</v>
      </c>
      <c r="Y27" s="63">
        <f t="shared" si="7"/>
        <v>1.3585555555555555</v>
      </c>
      <c r="Z27" s="65">
        <v>20350</v>
      </c>
      <c r="AA27" s="65">
        <v>20600</v>
      </c>
      <c r="AB27" s="65">
        <v>20950</v>
      </c>
      <c r="AC27" s="65">
        <v>20700</v>
      </c>
      <c r="AD27" s="65">
        <v>21200</v>
      </c>
      <c r="AE27" s="65">
        <v>21650</v>
      </c>
      <c r="AF27" s="65">
        <v>21280</v>
      </c>
      <c r="AG27" s="65">
        <v>22100</v>
      </c>
      <c r="AH27" s="65">
        <v>23080</v>
      </c>
      <c r="AI27" s="65">
        <v>22130</v>
      </c>
      <c r="AJ27" s="65">
        <v>23280</v>
      </c>
      <c r="AK27" s="65">
        <v>24930</v>
      </c>
      <c r="AL27" s="65">
        <v>23250</v>
      </c>
      <c r="AM27" s="65">
        <v>25150</v>
      </c>
      <c r="AN27" s="65">
        <v>27100</v>
      </c>
      <c r="AO27" s="53">
        <f t="shared" si="8"/>
        <v>3414849</v>
      </c>
      <c r="AP27" s="72"/>
      <c r="AQ27" s="71">
        <f t="shared" si="16"/>
        <v>410827.19999999995</v>
      </c>
      <c r="AR27" s="71"/>
      <c r="AS27" s="69"/>
      <c r="AT27" s="69">
        <f t="shared" si="17"/>
        <v>586896</v>
      </c>
      <c r="AU27" s="69"/>
      <c r="AV27" s="118">
        <f t="shared" si="18"/>
        <v>-195631.99999999997</v>
      </c>
      <c r="AW27" s="135">
        <f t="shared" si="19"/>
        <v>13973.714285714284</v>
      </c>
      <c r="AX27" s="68">
        <f t="shared" si="20"/>
        <v>405237.71428571426</v>
      </c>
      <c r="AY27" s="68">
        <f t="shared" si="13"/>
        <v>2761.9047619047615</v>
      </c>
      <c r="AZ27" s="73">
        <f t="shared" si="14"/>
        <v>4230913.9142857147</v>
      </c>
      <c r="BA27" s="60">
        <v>4260400.8222654955</v>
      </c>
      <c r="BB27" s="162">
        <f t="shared" si="15"/>
        <v>-29486.907979780808</v>
      </c>
      <c r="BC27" s="77">
        <f t="shared" si="3"/>
        <v>-0.69211581749955542</v>
      </c>
      <c r="BF27" s="156"/>
    </row>
    <row r="28" spans="1:58">
      <c r="A28" s="88" t="s">
        <v>53</v>
      </c>
      <c r="B28" s="56" t="s">
        <v>130</v>
      </c>
      <c r="C28" s="149" t="s">
        <v>133</v>
      </c>
      <c r="D28" s="152">
        <v>9</v>
      </c>
      <c r="E28" s="58">
        <v>159</v>
      </c>
      <c r="F28" s="58">
        <v>27</v>
      </c>
      <c r="G28" s="59">
        <f t="shared" si="5"/>
        <v>17.666666666666668</v>
      </c>
      <c r="H28" s="61" t="s">
        <v>113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4</v>
      </c>
      <c r="Q28" s="63">
        <v>0</v>
      </c>
      <c r="R28" s="63">
        <v>0</v>
      </c>
      <c r="S28" s="63">
        <v>4.4550000000000001</v>
      </c>
      <c r="T28" s="63">
        <v>0</v>
      </c>
      <c r="U28" s="63">
        <v>0</v>
      </c>
      <c r="V28" s="63">
        <v>3.6360000000000001</v>
      </c>
      <c r="W28" s="63">
        <v>0</v>
      </c>
      <c r="X28" s="62">
        <f t="shared" si="6"/>
        <v>12.091000000000001</v>
      </c>
      <c r="Y28" s="63">
        <f t="shared" si="7"/>
        <v>1.3434444444444447</v>
      </c>
      <c r="Z28" s="65">
        <v>20350</v>
      </c>
      <c r="AA28" s="65">
        <v>20600</v>
      </c>
      <c r="AB28" s="65">
        <v>20950</v>
      </c>
      <c r="AC28" s="65">
        <v>20700</v>
      </c>
      <c r="AD28" s="65">
        <v>21200</v>
      </c>
      <c r="AE28" s="65">
        <v>21650</v>
      </c>
      <c r="AF28" s="65">
        <v>21280</v>
      </c>
      <c r="AG28" s="65">
        <v>22100</v>
      </c>
      <c r="AH28" s="65">
        <v>23080</v>
      </c>
      <c r="AI28" s="65">
        <v>22130</v>
      </c>
      <c r="AJ28" s="65">
        <v>23280</v>
      </c>
      <c r="AK28" s="65">
        <v>24930</v>
      </c>
      <c r="AL28" s="65">
        <v>23250</v>
      </c>
      <c r="AM28" s="65">
        <v>25150</v>
      </c>
      <c r="AN28" s="65">
        <v>27100</v>
      </c>
      <c r="AO28" s="53">
        <f t="shared" si="8"/>
        <v>3402693.6000000006</v>
      </c>
      <c r="AP28" s="72"/>
      <c r="AQ28" s="71">
        <f t="shared" si="16"/>
        <v>406257.60000000003</v>
      </c>
      <c r="AR28" s="71"/>
      <c r="AS28" s="69"/>
      <c r="AT28" s="69">
        <f t="shared" si="17"/>
        <v>580368</v>
      </c>
      <c r="AU28" s="69"/>
      <c r="AV28" s="118">
        <f t="shared" si="18"/>
        <v>-251492.79999999996</v>
      </c>
      <c r="AW28" s="135">
        <f t="shared" si="19"/>
        <v>98553.056603773584</v>
      </c>
      <c r="AX28" s="68">
        <f t="shared" si="20"/>
        <v>427428.25660377368</v>
      </c>
      <c r="AY28" s="68">
        <f t="shared" si="13"/>
        <v>2945.9119496855351</v>
      </c>
      <c r="AZ28" s="73">
        <f t="shared" si="14"/>
        <v>4236379.4566037748</v>
      </c>
      <c r="BA28" s="60">
        <v>3925295.066192511</v>
      </c>
      <c r="BB28" s="162">
        <f t="shared" si="15"/>
        <v>311084.3904112638</v>
      </c>
      <c r="BC28" s="77">
        <f t="shared" si="3"/>
        <v>7.9251211734513447</v>
      </c>
      <c r="BF28" s="156"/>
    </row>
    <row r="29" spans="1:58">
      <c r="A29" s="95" t="s">
        <v>57</v>
      </c>
      <c r="B29" s="56" t="s">
        <v>134</v>
      </c>
      <c r="C29" s="149" t="s">
        <v>137</v>
      </c>
      <c r="D29" s="152">
        <v>9</v>
      </c>
      <c r="E29" s="58">
        <v>162</v>
      </c>
      <c r="F29" s="58">
        <v>7</v>
      </c>
      <c r="G29" s="59">
        <f t="shared" si="5"/>
        <v>18</v>
      </c>
      <c r="H29" s="61" t="s">
        <v>113</v>
      </c>
      <c r="I29" s="63">
        <v>2.3199999999999998</v>
      </c>
      <c r="J29" s="63">
        <v>1</v>
      </c>
      <c r="K29" s="63">
        <v>0</v>
      </c>
      <c r="L29" s="63">
        <v>0.27</v>
      </c>
      <c r="M29" s="63">
        <v>0</v>
      </c>
      <c r="N29" s="63">
        <v>0</v>
      </c>
      <c r="O29" s="63">
        <v>0</v>
      </c>
      <c r="P29" s="63">
        <v>2</v>
      </c>
      <c r="Q29" s="63">
        <v>0</v>
      </c>
      <c r="R29" s="63">
        <v>0</v>
      </c>
      <c r="S29" s="63">
        <v>2</v>
      </c>
      <c r="T29" s="63">
        <v>0</v>
      </c>
      <c r="U29" s="63">
        <v>0</v>
      </c>
      <c r="V29" s="63">
        <v>2</v>
      </c>
      <c r="W29" s="63">
        <v>2</v>
      </c>
      <c r="X29" s="62">
        <f t="shared" si="6"/>
        <v>11.59</v>
      </c>
      <c r="Y29" s="63">
        <f t="shared" si="7"/>
        <v>1.2877777777777777</v>
      </c>
      <c r="Z29" s="65">
        <v>20350</v>
      </c>
      <c r="AA29" s="65">
        <v>20600</v>
      </c>
      <c r="AB29" s="65">
        <v>20950</v>
      </c>
      <c r="AC29" s="65">
        <v>20700</v>
      </c>
      <c r="AD29" s="65">
        <v>21200</v>
      </c>
      <c r="AE29" s="65">
        <v>21650</v>
      </c>
      <c r="AF29" s="65">
        <v>21280</v>
      </c>
      <c r="AG29" s="65">
        <v>22100</v>
      </c>
      <c r="AH29" s="65">
        <v>23080</v>
      </c>
      <c r="AI29" s="65">
        <v>22130</v>
      </c>
      <c r="AJ29" s="65">
        <v>23280</v>
      </c>
      <c r="AK29" s="65">
        <v>24930</v>
      </c>
      <c r="AL29" s="65">
        <v>23250</v>
      </c>
      <c r="AM29" s="65">
        <v>25150</v>
      </c>
      <c r="AN29" s="65">
        <v>27100</v>
      </c>
      <c r="AO29" s="53">
        <f t="shared" si="8"/>
        <v>3223932</v>
      </c>
      <c r="AP29" s="72"/>
      <c r="AQ29" s="71">
        <f t="shared" si="16"/>
        <v>389424</v>
      </c>
      <c r="AR29" s="71"/>
      <c r="AS29" s="69"/>
      <c r="AT29" s="69">
        <f t="shared" si="17"/>
        <v>556319.99999999988</v>
      </c>
      <c r="AU29" s="69"/>
      <c r="AV29" s="118">
        <f t="shared" si="18"/>
        <v>-222528</v>
      </c>
      <c r="AW29" s="135">
        <f t="shared" si="19"/>
        <v>24038.518518518515</v>
      </c>
      <c r="AX29" s="68">
        <f t="shared" si="20"/>
        <v>357830.51851851842</v>
      </c>
      <c r="AY29" s="68">
        <f t="shared" si="13"/>
        <v>2572.8395061728388</v>
      </c>
      <c r="AZ29" s="73">
        <f t="shared" si="14"/>
        <v>3971186.5185185187</v>
      </c>
      <c r="BA29" s="60">
        <v>4113682.1132705179</v>
      </c>
      <c r="BB29" s="162">
        <f t="shared" si="15"/>
        <v>-142495.59475199925</v>
      </c>
      <c r="BC29" s="77">
        <f t="shared" si="3"/>
        <v>-3.4639427847940993</v>
      </c>
      <c r="BF29" s="156"/>
    </row>
    <row r="30" spans="1:58">
      <c r="A30" s="96" t="s">
        <v>59</v>
      </c>
      <c r="B30" s="56" t="s">
        <v>138</v>
      </c>
      <c r="C30" s="149" t="s">
        <v>141</v>
      </c>
      <c r="D30" s="152">
        <v>9</v>
      </c>
      <c r="E30" s="58">
        <v>156</v>
      </c>
      <c r="F30" s="58">
        <v>16</v>
      </c>
      <c r="G30" s="59">
        <f t="shared" si="5"/>
        <v>17.333333333333332</v>
      </c>
      <c r="H30" s="61" t="s">
        <v>113</v>
      </c>
      <c r="I30" s="63">
        <v>0</v>
      </c>
      <c r="J30" s="63">
        <v>0</v>
      </c>
      <c r="K30" s="63">
        <v>0</v>
      </c>
      <c r="L30" s="63">
        <v>0</v>
      </c>
      <c r="M30" s="63">
        <v>1</v>
      </c>
      <c r="N30" s="63">
        <v>0</v>
      </c>
      <c r="O30" s="63">
        <v>0</v>
      </c>
      <c r="P30" s="63">
        <v>3</v>
      </c>
      <c r="Q30" s="63">
        <v>0</v>
      </c>
      <c r="R30" s="63">
        <v>0</v>
      </c>
      <c r="S30" s="63">
        <v>6</v>
      </c>
      <c r="T30" s="63">
        <v>0</v>
      </c>
      <c r="U30" s="63">
        <v>0</v>
      </c>
      <c r="V30" s="63">
        <v>2.3639999999999999</v>
      </c>
      <c r="W30" s="63">
        <v>0</v>
      </c>
      <c r="X30" s="62">
        <f t="shared" si="6"/>
        <v>12.364000000000001</v>
      </c>
      <c r="Y30" s="63">
        <f t="shared" si="7"/>
        <v>1.3737777777777778</v>
      </c>
      <c r="Z30" s="65">
        <v>20350</v>
      </c>
      <c r="AA30" s="65">
        <v>20600</v>
      </c>
      <c r="AB30" s="65">
        <v>20950</v>
      </c>
      <c r="AC30" s="65">
        <v>20700</v>
      </c>
      <c r="AD30" s="65">
        <v>21200</v>
      </c>
      <c r="AE30" s="65">
        <v>21650</v>
      </c>
      <c r="AF30" s="65">
        <v>21280</v>
      </c>
      <c r="AG30" s="65">
        <v>22100</v>
      </c>
      <c r="AH30" s="65">
        <v>23080</v>
      </c>
      <c r="AI30" s="65">
        <v>22130</v>
      </c>
      <c r="AJ30" s="65">
        <v>23280</v>
      </c>
      <c r="AK30" s="65">
        <v>24930</v>
      </c>
      <c r="AL30" s="65">
        <v>23250</v>
      </c>
      <c r="AM30" s="65">
        <v>25150</v>
      </c>
      <c r="AN30" s="65">
        <v>27100</v>
      </c>
      <c r="AO30" s="53">
        <f t="shared" si="8"/>
        <v>3439615.1999999997</v>
      </c>
      <c r="AP30" s="72"/>
      <c r="AQ30" s="71">
        <f t="shared" si="16"/>
        <v>415430.40000000002</v>
      </c>
      <c r="AR30" s="71"/>
      <c r="AS30" s="69"/>
      <c r="AT30" s="69">
        <f t="shared" si="17"/>
        <v>593472</v>
      </c>
      <c r="AU30" s="69"/>
      <c r="AV30" s="118">
        <f t="shared" si="18"/>
        <v>-276953.60000000009</v>
      </c>
      <c r="AW30" s="135">
        <f t="shared" si="19"/>
        <v>60868.923076923078</v>
      </c>
      <c r="AX30" s="68">
        <f t="shared" si="20"/>
        <v>377387.32307692297</v>
      </c>
      <c r="AY30" s="68">
        <f t="shared" si="13"/>
        <v>2543.5897435897427</v>
      </c>
      <c r="AZ30" s="73">
        <f t="shared" si="14"/>
        <v>4232432.923076923</v>
      </c>
      <c r="BA30" s="60">
        <v>3956933.4179040082</v>
      </c>
      <c r="BB30" s="162">
        <f t="shared" si="15"/>
        <v>275499.50517291483</v>
      </c>
      <c r="BC30" s="77">
        <f t="shared" si="3"/>
        <v>6.9624498589326151</v>
      </c>
      <c r="BF30" s="156"/>
    </row>
    <row r="31" spans="1:58">
      <c r="A31" s="89" t="s">
        <v>61</v>
      </c>
      <c r="B31" s="56" t="s">
        <v>142</v>
      </c>
      <c r="C31" s="149" t="s">
        <v>145</v>
      </c>
      <c r="D31" s="152">
        <v>9</v>
      </c>
      <c r="E31" s="58">
        <v>149</v>
      </c>
      <c r="F31" s="58">
        <v>1</v>
      </c>
      <c r="G31" s="59">
        <f t="shared" si="5"/>
        <v>16.555555555555557</v>
      </c>
      <c r="H31" s="61" t="s">
        <v>113</v>
      </c>
      <c r="I31" s="63">
        <v>0.5</v>
      </c>
      <c r="J31" s="63">
        <v>1.5</v>
      </c>
      <c r="K31" s="63">
        <v>0</v>
      </c>
      <c r="L31" s="63">
        <v>0</v>
      </c>
      <c r="M31" s="63">
        <v>2</v>
      </c>
      <c r="N31" s="63">
        <v>0</v>
      </c>
      <c r="O31" s="63">
        <v>0</v>
      </c>
      <c r="P31" s="63">
        <v>3</v>
      </c>
      <c r="Q31" s="63">
        <v>1</v>
      </c>
      <c r="R31" s="63">
        <v>0</v>
      </c>
      <c r="S31" s="63">
        <v>1.3640000000000001</v>
      </c>
      <c r="T31" s="63">
        <v>0</v>
      </c>
      <c r="U31" s="63">
        <v>0</v>
      </c>
      <c r="V31" s="63">
        <v>2</v>
      </c>
      <c r="W31" s="63">
        <v>1</v>
      </c>
      <c r="X31" s="62">
        <f t="shared" si="6"/>
        <v>12.364000000000001</v>
      </c>
      <c r="Y31" s="63">
        <f t="shared" si="7"/>
        <v>1.3737777777777778</v>
      </c>
      <c r="Z31" s="65">
        <v>20350</v>
      </c>
      <c r="AA31" s="65">
        <v>20600</v>
      </c>
      <c r="AB31" s="65">
        <v>20950</v>
      </c>
      <c r="AC31" s="65">
        <v>20700</v>
      </c>
      <c r="AD31" s="65">
        <v>21200</v>
      </c>
      <c r="AE31" s="65">
        <v>21650</v>
      </c>
      <c r="AF31" s="65">
        <v>21280</v>
      </c>
      <c r="AG31" s="65">
        <v>22100</v>
      </c>
      <c r="AH31" s="65">
        <v>23080</v>
      </c>
      <c r="AI31" s="65">
        <v>22130</v>
      </c>
      <c r="AJ31" s="65">
        <v>23280</v>
      </c>
      <c r="AK31" s="65">
        <v>24930</v>
      </c>
      <c r="AL31" s="65">
        <v>23250</v>
      </c>
      <c r="AM31" s="65">
        <v>25150</v>
      </c>
      <c r="AN31" s="65">
        <v>27100</v>
      </c>
      <c r="AO31" s="53">
        <f t="shared" si="8"/>
        <v>3384107.0400000005</v>
      </c>
      <c r="AP31" s="72"/>
      <c r="AQ31" s="71">
        <f t="shared" si="16"/>
        <v>415430.40000000002</v>
      </c>
      <c r="AR31" s="71"/>
      <c r="AS31" s="69"/>
      <c r="AT31" s="69">
        <f t="shared" si="17"/>
        <v>593472</v>
      </c>
      <c r="AU31" s="69"/>
      <c r="AV31" s="118">
        <f t="shared" si="18"/>
        <v>-323112.53333333327</v>
      </c>
      <c r="AW31" s="135">
        <f t="shared" si="19"/>
        <v>3983.0335570469797</v>
      </c>
      <c r="AX31" s="68">
        <f t="shared" si="20"/>
        <v>274342.50022371369</v>
      </c>
      <c r="AY31" s="68">
        <f t="shared" si="13"/>
        <v>1849.0678598061149</v>
      </c>
      <c r="AZ31" s="73">
        <f t="shared" si="14"/>
        <v>4073879.9402237143</v>
      </c>
      <c r="BA31" s="60">
        <v>3643112.7498016786</v>
      </c>
      <c r="BB31" s="162">
        <f t="shared" si="15"/>
        <v>430767.19042203575</v>
      </c>
      <c r="BC31" s="77">
        <f t="shared" si="3"/>
        <v>11.824152037168915</v>
      </c>
      <c r="BF31" s="156"/>
    </row>
    <row r="32" spans="1:58">
      <c r="A32" s="90" t="s">
        <v>67</v>
      </c>
      <c r="B32" s="56" t="s">
        <v>146</v>
      </c>
      <c r="C32" s="149" t="s">
        <v>149</v>
      </c>
      <c r="D32" s="152">
        <v>9</v>
      </c>
      <c r="E32" s="58">
        <v>163</v>
      </c>
      <c r="F32" s="58">
        <v>6</v>
      </c>
      <c r="G32" s="59">
        <f t="shared" si="5"/>
        <v>18.111111111111111</v>
      </c>
      <c r="H32" s="61" t="s">
        <v>113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2</v>
      </c>
      <c r="Q32" s="63">
        <v>0</v>
      </c>
      <c r="R32" s="63">
        <v>0</v>
      </c>
      <c r="S32" s="63">
        <v>7</v>
      </c>
      <c r="T32" s="63">
        <v>0</v>
      </c>
      <c r="U32" s="63">
        <v>0</v>
      </c>
      <c r="V32" s="63">
        <v>3</v>
      </c>
      <c r="W32" s="63">
        <v>0</v>
      </c>
      <c r="X32" s="62">
        <f t="shared" si="6"/>
        <v>12</v>
      </c>
      <c r="Y32" s="63">
        <f t="shared" si="7"/>
        <v>1.3333333333333333</v>
      </c>
      <c r="Z32" s="65">
        <v>20350</v>
      </c>
      <c r="AA32" s="65">
        <v>20600</v>
      </c>
      <c r="AB32" s="65">
        <v>20950</v>
      </c>
      <c r="AC32" s="65">
        <v>20700</v>
      </c>
      <c r="AD32" s="65">
        <v>21200</v>
      </c>
      <c r="AE32" s="65">
        <v>21650</v>
      </c>
      <c r="AF32" s="65">
        <v>21280</v>
      </c>
      <c r="AG32" s="65">
        <v>22100</v>
      </c>
      <c r="AH32" s="65">
        <v>23080</v>
      </c>
      <c r="AI32" s="65">
        <v>22130</v>
      </c>
      <c r="AJ32" s="65">
        <v>23280</v>
      </c>
      <c r="AK32" s="65">
        <v>24930</v>
      </c>
      <c r="AL32" s="65">
        <v>23250</v>
      </c>
      <c r="AM32" s="65">
        <v>25150</v>
      </c>
      <c r="AN32" s="65">
        <v>27100</v>
      </c>
      <c r="AO32" s="53">
        <f t="shared" si="8"/>
        <v>3391320</v>
      </c>
      <c r="AP32" s="72"/>
      <c r="AQ32" s="71">
        <f t="shared" si="16"/>
        <v>403200</v>
      </c>
      <c r="AR32" s="71"/>
      <c r="AS32" s="69"/>
      <c r="AT32" s="69">
        <f t="shared" si="17"/>
        <v>576000</v>
      </c>
      <c r="AU32" s="69"/>
      <c r="AV32" s="118">
        <f t="shared" si="18"/>
        <v>-224000.00000000006</v>
      </c>
      <c r="AW32" s="135">
        <f t="shared" si="19"/>
        <v>21202.453987730063</v>
      </c>
      <c r="AX32" s="68">
        <f t="shared" si="20"/>
        <v>373202.45398773003</v>
      </c>
      <c r="AY32" s="68">
        <f t="shared" si="13"/>
        <v>2591.6837082481252</v>
      </c>
      <c r="AZ32" s="73">
        <f t="shared" si="14"/>
        <v>4167722.4539877302</v>
      </c>
      <c r="BA32" s="60">
        <v>3994256.1896590078</v>
      </c>
      <c r="BB32" s="162">
        <f t="shared" si="15"/>
        <v>173466.26432872238</v>
      </c>
      <c r="BC32" s="77">
        <f t="shared" si="3"/>
        <v>4.3428927963564519</v>
      </c>
      <c r="BF32" s="156"/>
    </row>
    <row r="33" spans="1:58">
      <c r="A33" s="97" t="s">
        <v>73</v>
      </c>
      <c r="B33" s="56" t="s">
        <v>150</v>
      </c>
      <c r="C33" s="149" t="s">
        <v>153</v>
      </c>
      <c r="D33" s="152">
        <v>9</v>
      </c>
      <c r="E33" s="58">
        <v>173</v>
      </c>
      <c r="F33" s="58">
        <v>13</v>
      </c>
      <c r="G33" s="59">
        <f t="shared" si="5"/>
        <v>19.222222222222221</v>
      </c>
      <c r="H33" s="61" t="s">
        <v>113</v>
      </c>
      <c r="I33" s="63">
        <v>1</v>
      </c>
      <c r="J33" s="63">
        <v>0.40899999999999997</v>
      </c>
      <c r="K33" s="63">
        <v>0</v>
      </c>
      <c r="L33" s="63">
        <v>0.13800000000000001</v>
      </c>
      <c r="M33" s="63">
        <v>0</v>
      </c>
      <c r="N33" s="63">
        <v>0</v>
      </c>
      <c r="O33" s="63">
        <v>0</v>
      </c>
      <c r="P33" s="63">
        <v>1.593</v>
      </c>
      <c r="Q33" s="63">
        <v>0</v>
      </c>
      <c r="R33" s="63">
        <v>0</v>
      </c>
      <c r="S33" s="63">
        <v>4</v>
      </c>
      <c r="T33" s="63">
        <v>1</v>
      </c>
      <c r="U33" s="63">
        <v>0</v>
      </c>
      <c r="V33" s="63">
        <v>4.0030000000000001</v>
      </c>
      <c r="W33" s="63">
        <v>1</v>
      </c>
      <c r="X33" s="62">
        <f t="shared" si="6"/>
        <v>13.143000000000001</v>
      </c>
      <c r="Y33" s="63">
        <f t="shared" si="7"/>
        <v>1.4603333333333335</v>
      </c>
      <c r="Z33" s="65">
        <v>20350</v>
      </c>
      <c r="AA33" s="65">
        <v>20600</v>
      </c>
      <c r="AB33" s="65">
        <v>20950</v>
      </c>
      <c r="AC33" s="65">
        <v>20700</v>
      </c>
      <c r="AD33" s="65">
        <v>21200</v>
      </c>
      <c r="AE33" s="65">
        <v>21650</v>
      </c>
      <c r="AF33" s="65">
        <v>21280</v>
      </c>
      <c r="AG33" s="65">
        <v>22100</v>
      </c>
      <c r="AH33" s="65">
        <v>23080</v>
      </c>
      <c r="AI33" s="65">
        <v>22130</v>
      </c>
      <c r="AJ33" s="65">
        <v>23280</v>
      </c>
      <c r="AK33" s="65">
        <v>24930</v>
      </c>
      <c r="AL33" s="65">
        <v>23250</v>
      </c>
      <c r="AM33" s="65">
        <v>25150</v>
      </c>
      <c r="AN33" s="65">
        <v>27100</v>
      </c>
      <c r="AO33" s="53">
        <f t="shared" si="8"/>
        <v>3751953</v>
      </c>
      <c r="AP33" s="72"/>
      <c r="AQ33" s="71">
        <f t="shared" si="16"/>
        <v>441604.80000000005</v>
      </c>
      <c r="AR33" s="71"/>
      <c r="AS33" s="69"/>
      <c r="AT33" s="69">
        <f t="shared" si="17"/>
        <v>630864</v>
      </c>
      <c r="AU33" s="69"/>
      <c r="AV33" s="118">
        <f t="shared" si="18"/>
        <v>-175240.00000000006</v>
      </c>
      <c r="AW33" s="135">
        <f t="shared" si="19"/>
        <v>47405.965317919086</v>
      </c>
      <c r="AX33" s="68">
        <f t="shared" si="20"/>
        <v>503029.96531791904</v>
      </c>
      <c r="AY33" s="68">
        <f t="shared" si="13"/>
        <v>3189.4669235709694</v>
      </c>
      <c r="AZ33" s="73">
        <f t="shared" si="14"/>
        <v>4696587.7653179187</v>
      </c>
      <c r="BA33" s="60">
        <v>4323358.0490416195</v>
      </c>
      <c r="BB33" s="162">
        <f t="shared" si="15"/>
        <v>373229.71627629921</v>
      </c>
      <c r="BC33" s="77">
        <f t="shared" si="3"/>
        <v>8.632866212851269</v>
      </c>
      <c r="BF33" s="156"/>
    </row>
    <row r="34" spans="1:58">
      <c r="A34" s="91" t="s">
        <v>75</v>
      </c>
      <c r="B34" s="56" t="s">
        <v>154</v>
      </c>
      <c r="C34" s="149" t="s">
        <v>157</v>
      </c>
      <c r="D34" s="152">
        <v>9</v>
      </c>
      <c r="E34" s="58">
        <v>164</v>
      </c>
      <c r="F34" s="58">
        <v>11</v>
      </c>
      <c r="G34" s="59">
        <f t="shared" si="5"/>
        <v>18.222222222222221</v>
      </c>
      <c r="H34" s="61" t="s">
        <v>113</v>
      </c>
      <c r="I34" s="63">
        <v>0</v>
      </c>
      <c r="J34" s="63">
        <v>2</v>
      </c>
      <c r="K34" s="63">
        <v>0</v>
      </c>
      <c r="L34" s="63">
        <v>0</v>
      </c>
      <c r="M34" s="63">
        <v>2</v>
      </c>
      <c r="N34" s="63">
        <v>0</v>
      </c>
      <c r="O34" s="63">
        <v>0</v>
      </c>
      <c r="P34" s="63">
        <v>5</v>
      </c>
      <c r="Q34" s="63">
        <v>0</v>
      </c>
      <c r="R34" s="63">
        <v>0</v>
      </c>
      <c r="S34" s="63">
        <v>1</v>
      </c>
      <c r="T34" s="63">
        <v>0</v>
      </c>
      <c r="U34" s="63">
        <v>0</v>
      </c>
      <c r="V34" s="63">
        <v>2.5449999999999999</v>
      </c>
      <c r="W34" s="63">
        <v>0</v>
      </c>
      <c r="X34" s="62">
        <f t="shared" si="6"/>
        <v>12.545</v>
      </c>
      <c r="Y34" s="63">
        <f t="shared" si="7"/>
        <v>1.393888888888889</v>
      </c>
      <c r="Z34" s="65">
        <v>20350</v>
      </c>
      <c r="AA34" s="65">
        <v>20600</v>
      </c>
      <c r="AB34" s="65">
        <v>20950</v>
      </c>
      <c r="AC34" s="65">
        <v>20700</v>
      </c>
      <c r="AD34" s="65">
        <v>21200</v>
      </c>
      <c r="AE34" s="65">
        <v>21650</v>
      </c>
      <c r="AF34" s="65">
        <v>21280</v>
      </c>
      <c r="AG34" s="65">
        <v>22100</v>
      </c>
      <c r="AH34" s="65">
        <v>23080</v>
      </c>
      <c r="AI34" s="65">
        <v>22130</v>
      </c>
      <c r="AJ34" s="65">
        <v>23280</v>
      </c>
      <c r="AK34" s="65">
        <v>24930</v>
      </c>
      <c r="AL34" s="65">
        <v>23250</v>
      </c>
      <c r="AM34" s="65">
        <v>25150</v>
      </c>
      <c r="AN34" s="65">
        <v>27100</v>
      </c>
      <c r="AO34" s="53">
        <f t="shared" si="8"/>
        <v>3376641</v>
      </c>
      <c r="AP34" s="72"/>
      <c r="AQ34" s="71">
        <f t="shared" si="16"/>
        <v>421512</v>
      </c>
      <c r="AR34" s="71"/>
      <c r="AS34" s="69"/>
      <c r="AT34" s="69">
        <f t="shared" si="17"/>
        <v>602160</v>
      </c>
      <c r="AU34" s="69"/>
      <c r="AV34" s="118">
        <f t="shared" si="18"/>
        <v>-227482.66666666674</v>
      </c>
      <c r="AW34" s="135">
        <f t="shared" si="19"/>
        <v>40388.780487804885</v>
      </c>
      <c r="AX34" s="68">
        <f t="shared" si="20"/>
        <v>415066.11382113816</v>
      </c>
      <c r="AY34" s="68">
        <f t="shared" si="13"/>
        <v>2757.1815718157177</v>
      </c>
      <c r="AZ34" s="73">
        <f t="shared" si="14"/>
        <v>4213219.1138211377</v>
      </c>
      <c r="BA34" s="60">
        <v>4205815.4476400418</v>
      </c>
      <c r="BB34" s="162">
        <f t="shared" si="15"/>
        <v>7403.6661810958758</v>
      </c>
      <c r="BC34" s="77">
        <f t="shared" si="3"/>
        <v>0.17603402415696223</v>
      </c>
      <c r="BF34" s="156"/>
    </row>
    <row r="35" spans="1:58">
      <c r="A35" s="93" t="s">
        <v>45</v>
      </c>
      <c r="B35" s="56" t="s">
        <v>158</v>
      </c>
      <c r="C35" s="149" t="s">
        <v>161</v>
      </c>
      <c r="D35" s="152">
        <v>9</v>
      </c>
      <c r="E35" s="58">
        <v>236</v>
      </c>
      <c r="F35" s="58">
        <v>29</v>
      </c>
      <c r="G35" s="59">
        <f t="shared" si="5"/>
        <v>26.222222222222221</v>
      </c>
      <c r="H35" s="61" t="s">
        <v>113</v>
      </c>
      <c r="I35" s="63">
        <v>0</v>
      </c>
      <c r="J35" s="63">
        <v>0.45500000000000002</v>
      </c>
      <c r="K35" s="63">
        <v>0</v>
      </c>
      <c r="L35" s="63">
        <v>0.95499999999999996</v>
      </c>
      <c r="M35" s="63">
        <v>0</v>
      </c>
      <c r="N35" s="63">
        <v>0</v>
      </c>
      <c r="O35" s="63">
        <v>0</v>
      </c>
      <c r="P35" s="63">
        <v>3</v>
      </c>
      <c r="Q35" s="63">
        <v>0</v>
      </c>
      <c r="R35" s="63">
        <v>0</v>
      </c>
      <c r="S35" s="63">
        <v>3.4550000000000001</v>
      </c>
      <c r="T35" s="63">
        <v>0</v>
      </c>
      <c r="U35" s="63">
        <v>0</v>
      </c>
      <c r="V35" s="63">
        <v>6</v>
      </c>
      <c r="W35" s="63">
        <v>0</v>
      </c>
      <c r="X35" s="62">
        <f t="shared" si="6"/>
        <v>13.865</v>
      </c>
      <c r="Y35" s="63">
        <f t="shared" si="7"/>
        <v>1.5405555555555557</v>
      </c>
      <c r="Z35" s="65">
        <v>20350</v>
      </c>
      <c r="AA35" s="65">
        <v>20600</v>
      </c>
      <c r="AB35" s="65">
        <v>20950</v>
      </c>
      <c r="AC35" s="65">
        <v>20700</v>
      </c>
      <c r="AD35" s="65">
        <v>21200</v>
      </c>
      <c r="AE35" s="65">
        <v>21650</v>
      </c>
      <c r="AF35" s="65">
        <v>21280</v>
      </c>
      <c r="AG35" s="65">
        <v>22100</v>
      </c>
      <c r="AH35" s="65">
        <v>23080</v>
      </c>
      <c r="AI35" s="65">
        <v>22130</v>
      </c>
      <c r="AJ35" s="65">
        <v>23280</v>
      </c>
      <c r="AK35" s="65">
        <v>24930</v>
      </c>
      <c r="AL35" s="65">
        <v>23250</v>
      </c>
      <c r="AM35" s="65">
        <v>25150</v>
      </c>
      <c r="AN35" s="65">
        <v>27100</v>
      </c>
      <c r="AO35" s="53">
        <f t="shared" si="8"/>
        <v>3921286.8000000003</v>
      </c>
      <c r="AP35" s="72"/>
      <c r="AQ35" s="71">
        <f t="shared" si="16"/>
        <v>465864</v>
      </c>
      <c r="AR35" s="71"/>
      <c r="AS35" s="69"/>
      <c r="AT35" s="69">
        <f t="shared" si="17"/>
        <v>665520</v>
      </c>
      <c r="AU35" s="69"/>
      <c r="AV35" s="118">
        <f t="shared" si="18"/>
        <v>280997.33333333331</v>
      </c>
      <c r="AW35" s="135">
        <f t="shared" si="19"/>
        <v>81780</v>
      </c>
      <c r="AX35" s="68">
        <f t="shared" si="20"/>
        <v>1028297.3333333333</v>
      </c>
      <c r="AY35" s="68">
        <f t="shared" si="13"/>
        <v>6180.4143126177023</v>
      </c>
      <c r="AZ35" s="73">
        <f t="shared" si="14"/>
        <v>5415448.1333333338</v>
      </c>
      <c r="BA35" s="60">
        <v>5001714.7928446494</v>
      </c>
      <c r="BB35" s="162">
        <f t="shared" si="15"/>
        <v>413733.34048868436</v>
      </c>
      <c r="BC35" s="77">
        <f t="shared" si="3"/>
        <v>8.2718299148236696</v>
      </c>
      <c r="BF35" s="156"/>
    </row>
    <row r="36" spans="1:58">
      <c r="A36" s="99" t="s">
        <v>47</v>
      </c>
      <c r="B36" s="56" t="s">
        <v>162</v>
      </c>
      <c r="C36" s="149" t="s">
        <v>165</v>
      </c>
      <c r="D36" s="152">
        <v>9</v>
      </c>
      <c r="E36" s="58">
        <v>197</v>
      </c>
      <c r="F36" s="58">
        <v>9</v>
      </c>
      <c r="G36" s="59">
        <f t="shared" si="5"/>
        <v>21.888888888888889</v>
      </c>
      <c r="H36" s="61" t="s">
        <v>113</v>
      </c>
      <c r="I36" s="63">
        <v>0</v>
      </c>
      <c r="J36" s="63">
        <v>1</v>
      </c>
      <c r="K36" s="63">
        <v>0</v>
      </c>
      <c r="L36" s="63">
        <v>0</v>
      </c>
      <c r="M36" s="63">
        <v>2</v>
      </c>
      <c r="N36" s="63">
        <v>0</v>
      </c>
      <c r="O36" s="63">
        <v>0</v>
      </c>
      <c r="P36" s="63">
        <v>2.0910000000000002</v>
      </c>
      <c r="Q36" s="63">
        <v>0</v>
      </c>
      <c r="R36" s="63">
        <v>0</v>
      </c>
      <c r="S36" s="63">
        <v>2</v>
      </c>
      <c r="T36" s="63">
        <v>0</v>
      </c>
      <c r="U36" s="63">
        <v>0</v>
      </c>
      <c r="V36" s="63">
        <v>6</v>
      </c>
      <c r="W36" s="63">
        <v>0</v>
      </c>
      <c r="X36" s="62">
        <f t="shared" si="6"/>
        <v>13.091000000000001</v>
      </c>
      <c r="Y36" s="63">
        <f t="shared" si="7"/>
        <v>1.4545555555555556</v>
      </c>
      <c r="Z36" s="65">
        <v>20350</v>
      </c>
      <c r="AA36" s="65">
        <v>20600</v>
      </c>
      <c r="AB36" s="65">
        <v>20950</v>
      </c>
      <c r="AC36" s="65">
        <v>20700</v>
      </c>
      <c r="AD36" s="65">
        <v>21200</v>
      </c>
      <c r="AE36" s="65">
        <v>21650</v>
      </c>
      <c r="AF36" s="65">
        <v>21280</v>
      </c>
      <c r="AG36" s="65">
        <v>22100</v>
      </c>
      <c r="AH36" s="65">
        <v>23080</v>
      </c>
      <c r="AI36" s="65">
        <v>22130</v>
      </c>
      <c r="AJ36" s="65">
        <v>23280</v>
      </c>
      <c r="AK36" s="65">
        <v>24930</v>
      </c>
      <c r="AL36" s="65">
        <v>23250</v>
      </c>
      <c r="AM36" s="65">
        <v>25150</v>
      </c>
      <c r="AN36" s="65">
        <v>27100</v>
      </c>
      <c r="AO36" s="53">
        <f t="shared" si="8"/>
        <v>3680053.1999999997</v>
      </c>
      <c r="AP36" s="72"/>
      <c r="AQ36" s="71">
        <f t="shared" si="16"/>
        <v>439857.60000000003</v>
      </c>
      <c r="AR36" s="71"/>
      <c r="AS36" s="69"/>
      <c r="AT36" s="69">
        <f t="shared" si="17"/>
        <v>628368</v>
      </c>
      <c r="AU36" s="69"/>
      <c r="AV36" s="118">
        <f t="shared" si="18"/>
        <v>-6981.8666666666413</v>
      </c>
      <c r="AW36" s="135">
        <f t="shared" si="19"/>
        <v>28707.167512690357</v>
      </c>
      <c r="AX36" s="68">
        <f t="shared" si="20"/>
        <v>650093.30084602372</v>
      </c>
      <c r="AY36" s="68">
        <f t="shared" si="13"/>
        <v>4138.2966723068248</v>
      </c>
      <c r="AZ36" s="73">
        <f t="shared" si="14"/>
        <v>4770004.1008460233</v>
      </c>
      <c r="BA36" s="60">
        <v>4355336.1081821788</v>
      </c>
      <c r="BB36" s="162">
        <f t="shared" si="15"/>
        <v>414667.99266384449</v>
      </c>
      <c r="BC36" s="77">
        <f t="shared" si="3"/>
        <v>9.5209183026041586</v>
      </c>
      <c r="BF36" s="156"/>
    </row>
    <row r="37" spans="1:58">
      <c r="A37" s="94" t="s">
        <v>49</v>
      </c>
      <c r="B37" s="56" t="s">
        <v>166</v>
      </c>
      <c r="C37" s="149" t="s">
        <v>169</v>
      </c>
      <c r="D37" s="152">
        <v>9</v>
      </c>
      <c r="E37" s="58">
        <v>201</v>
      </c>
      <c r="F37" s="58">
        <v>15</v>
      </c>
      <c r="G37" s="59">
        <f t="shared" si="5"/>
        <v>22.333333333333332</v>
      </c>
      <c r="H37" s="61" t="s">
        <v>113</v>
      </c>
      <c r="I37" s="63">
        <v>0</v>
      </c>
      <c r="J37" s="63">
        <v>2.8639999999999999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4</v>
      </c>
      <c r="T37" s="63">
        <v>0</v>
      </c>
      <c r="U37" s="63">
        <v>0</v>
      </c>
      <c r="V37" s="63">
        <v>4</v>
      </c>
      <c r="W37" s="63">
        <v>2</v>
      </c>
      <c r="X37" s="62">
        <f t="shared" si="6"/>
        <v>12.864000000000001</v>
      </c>
      <c r="Y37" s="63">
        <f t="shared" si="7"/>
        <v>1.4293333333333333</v>
      </c>
      <c r="Z37" s="65">
        <v>20350</v>
      </c>
      <c r="AA37" s="65">
        <v>20600</v>
      </c>
      <c r="AB37" s="65">
        <v>20950</v>
      </c>
      <c r="AC37" s="65">
        <v>20700</v>
      </c>
      <c r="AD37" s="65">
        <v>21200</v>
      </c>
      <c r="AE37" s="65">
        <v>21650</v>
      </c>
      <c r="AF37" s="65">
        <v>21280</v>
      </c>
      <c r="AG37" s="65">
        <v>22100</v>
      </c>
      <c r="AH37" s="65">
        <v>23080</v>
      </c>
      <c r="AI37" s="65">
        <v>22130</v>
      </c>
      <c r="AJ37" s="65">
        <v>23280</v>
      </c>
      <c r="AK37" s="65">
        <v>24930</v>
      </c>
      <c r="AL37" s="65">
        <v>23250</v>
      </c>
      <c r="AM37" s="65">
        <v>25150</v>
      </c>
      <c r="AN37" s="65">
        <v>27100</v>
      </c>
      <c r="AO37" s="53">
        <f t="shared" si="8"/>
        <v>3683020.8000000003</v>
      </c>
      <c r="AP37" s="72"/>
      <c r="AQ37" s="71">
        <f t="shared" si="16"/>
        <v>432230.40000000002</v>
      </c>
      <c r="AR37" s="71"/>
      <c r="AS37" s="69"/>
      <c r="AT37" s="69">
        <f t="shared" si="17"/>
        <v>617472</v>
      </c>
      <c r="AU37" s="69"/>
      <c r="AV37" s="118">
        <f t="shared" si="18"/>
        <v>20582.399999999929</v>
      </c>
      <c r="AW37" s="135">
        <f t="shared" si="19"/>
        <v>46080</v>
      </c>
      <c r="AX37" s="68">
        <f t="shared" si="20"/>
        <v>684134.39999999991</v>
      </c>
      <c r="AY37" s="68">
        <f t="shared" si="13"/>
        <v>4431.8407960198992</v>
      </c>
      <c r="AZ37" s="73">
        <f>AO37+AP37+AQ37+AR37+AX37</f>
        <v>4799385.5999999996</v>
      </c>
      <c r="BA37" s="60">
        <v>4862372.1359735858</v>
      </c>
      <c r="BB37" s="162">
        <f t="shared" si="15"/>
        <v>-62986.535973586142</v>
      </c>
      <c r="BC37" s="77">
        <f t="shared" si="3"/>
        <v>-1.2953869883300229</v>
      </c>
      <c r="BF37" s="156"/>
    </row>
    <row r="38" spans="1:58">
      <c r="A38" s="87" t="s">
        <v>51</v>
      </c>
      <c r="B38" s="56" t="s">
        <v>250</v>
      </c>
      <c r="C38" s="149" t="s">
        <v>211</v>
      </c>
      <c r="D38" s="152">
        <v>9</v>
      </c>
      <c r="E38" s="58">
        <v>190</v>
      </c>
      <c r="F38" s="58">
        <v>7</v>
      </c>
      <c r="G38" s="59">
        <f t="shared" si="5"/>
        <v>21.111111111111111</v>
      </c>
      <c r="H38" s="61" t="s">
        <v>113</v>
      </c>
      <c r="I38" s="63">
        <v>0</v>
      </c>
      <c r="J38" s="63">
        <v>1</v>
      </c>
      <c r="K38" s="63">
        <v>0</v>
      </c>
      <c r="L38" s="63">
        <v>0</v>
      </c>
      <c r="M38" s="63">
        <v>1</v>
      </c>
      <c r="N38" s="63">
        <v>0</v>
      </c>
      <c r="O38" s="63">
        <v>0</v>
      </c>
      <c r="P38" s="63">
        <v>1</v>
      </c>
      <c r="Q38" s="63">
        <v>0</v>
      </c>
      <c r="R38" s="63">
        <v>0</v>
      </c>
      <c r="S38" s="63">
        <v>3</v>
      </c>
      <c r="T38" s="63">
        <v>0</v>
      </c>
      <c r="U38" s="63">
        <v>0.59</v>
      </c>
      <c r="V38" s="63">
        <v>4.37</v>
      </c>
      <c r="W38" s="63">
        <v>1.95</v>
      </c>
      <c r="X38" s="62">
        <f t="shared" si="6"/>
        <v>12.91</v>
      </c>
      <c r="Y38" s="63">
        <f t="shared" si="7"/>
        <v>1.4344444444444444</v>
      </c>
      <c r="Z38" s="65">
        <v>20350</v>
      </c>
      <c r="AA38" s="65">
        <v>20600</v>
      </c>
      <c r="AB38" s="65">
        <v>20950</v>
      </c>
      <c r="AC38" s="65">
        <v>20700</v>
      </c>
      <c r="AD38" s="65">
        <v>21200</v>
      </c>
      <c r="AE38" s="65">
        <v>21650</v>
      </c>
      <c r="AF38" s="65">
        <v>21280</v>
      </c>
      <c r="AG38" s="65">
        <v>22100</v>
      </c>
      <c r="AH38" s="65">
        <v>23080</v>
      </c>
      <c r="AI38" s="65">
        <v>22130</v>
      </c>
      <c r="AJ38" s="65">
        <v>23280</v>
      </c>
      <c r="AK38" s="65">
        <v>24930</v>
      </c>
      <c r="AL38" s="65">
        <v>23250</v>
      </c>
      <c r="AM38" s="65">
        <v>25150</v>
      </c>
      <c r="AN38" s="65">
        <v>27100</v>
      </c>
      <c r="AO38" s="53">
        <f t="shared" si="8"/>
        <v>3722496</v>
      </c>
      <c r="AP38" s="72"/>
      <c r="AQ38" s="71">
        <f t="shared" si="16"/>
        <v>433776</v>
      </c>
      <c r="AR38" s="71"/>
      <c r="AS38" s="69"/>
      <c r="AT38" s="69">
        <f t="shared" si="17"/>
        <v>619680.00000000012</v>
      </c>
      <c r="AU38" s="69"/>
      <c r="AV38" s="118">
        <f t="shared" si="18"/>
        <v>-55082.666666666693</v>
      </c>
      <c r="AW38" s="135">
        <f t="shared" si="19"/>
        <v>22830.315789473683</v>
      </c>
      <c r="AX38" s="68">
        <f t="shared" si="20"/>
        <v>587427.64912280708</v>
      </c>
      <c r="AY38" s="68">
        <f t="shared" si="13"/>
        <v>3791.812865497076</v>
      </c>
      <c r="AZ38" s="73">
        <f t="shared" si="14"/>
        <v>4743699.6491228072</v>
      </c>
      <c r="BA38" s="60">
        <v>4685152.0772526832</v>
      </c>
      <c r="BB38" s="162">
        <f t="shared" si="15"/>
        <v>58547.571870123968</v>
      </c>
      <c r="BC38" s="77">
        <f t="shared" si="3"/>
        <v>1.2496407993752001</v>
      </c>
      <c r="BF38" s="156"/>
    </row>
    <row r="39" spans="1:58">
      <c r="A39" s="88" t="s">
        <v>53</v>
      </c>
      <c r="B39" s="56" t="s">
        <v>170</v>
      </c>
      <c r="C39" s="149" t="s">
        <v>55</v>
      </c>
      <c r="D39" s="152">
        <v>9</v>
      </c>
      <c r="E39" s="58">
        <v>223</v>
      </c>
      <c r="F39" s="58">
        <v>9</v>
      </c>
      <c r="G39" s="59">
        <f t="shared" si="5"/>
        <v>24.777777777777779</v>
      </c>
      <c r="H39" s="61" t="s">
        <v>113</v>
      </c>
      <c r="I39" s="63">
        <v>0</v>
      </c>
      <c r="J39" s="63">
        <v>1.728</v>
      </c>
      <c r="K39" s="63">
        <v>0</v>
      </c>
      <c r="L39" s="63">
        <v>0</v>
      </c>
      <c r="M39" s="63">
        <v>1.637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5.91</v>
      </c>
      <c r="T39" s="63">
        <v>0</v>
      </c>
      <c r="U39" s="63">
        <v>0</v>
      </c>
      <c r="V39" s="63">
        <v>4.5460000000000003</v>
      </c>
      <c r="W39" s="63">
        <v>0</v>
      </c>
      <c r="X39" s="62">
        <f t="shared" si="6"/>
        <v>13.821000000000002</v>
      </c>
      <c r="Y39" s="63">
        <f t="shared" si="7"/>
        <v>1.5356666666666667</v>
      </c>
      <c r="Z39" s="65">
        <v>20350</v>
      </c>
      <c r="AA39" s="65">
        <v>20600</v>
      </c>
      <c r="AB39" s="65">
        <v>20950</v>
      </c>
      <c r="AC39" s="65">
        <v>20700</v>
      </c>
      <c r="AD39" s="65">
        <v>21200</v>
      </c>
      <c r="AE39" s="65">
        <v>21650</v>
      </c>
      <c r="AF39" s="65">
        <v>21280</v>
      </c>
      <c r="AG39" s="65">
        <v>22100</v>
      </c>
      <c r="AH39" s="65">
        <v>23080</v>
      </c>
      <c r="AI39" s="65">
        <v>22130</v>
      </c>
      <c r="AJ39" s="65">
        <v>23280</v>
      </c>
      <c r="AK39" s="65">
        <v>24930</v>
      </c>
      <c r="AL39" s="65">
        <v>23250</v>
      </c>
      <c r="AM39" s="65">
        <v>25150</v>
      </c>
      <c r="AN39" s="65">
        <v>27100</v>
      </c>
      <c r="AO39" s="53">
        <f t="shared" si="8"/>
        <v>3866614.8000000003</v>
      </c>
      <c r="AP39" s="72"/>
      <c r="AQ39" s="71">
        <f t="shared" si="16"/>
        <v>464385.60000000003</v>
      </c>
      <c r="AR39" s="71"/>
      <c r="AS39" s="69"/>
      <c r="AT39" s="69">
        <f t="shared" si="17"/>
        <v>663408.00000000012</v>
      </c>
      <c r="AU39" s="69"/>
      <c r="AV39" s="118">
        <f t="shared" si="18"/>
        <v>184280.00000000006</v>
      </c>
      <c r="AW39" s="135">
        <f t="shared" si="19"/>
        <v>26774.313901345293</v>
      </c>
      <c r="AX39" s="68">
        <f t="shared" si="20"/>
        <v>874462.31390134548</v>
      </c>
      <c r="AY39" s="68">
        <f t="shared" si="13"/>
        <v>5272.5460886895862</v>
      </c>
      <c r="AZ39" s="73">
        <f t="shared" si="14"/>
        <v>5205462.7139013456</v>
      </c>
      <c r="BA39" s="60">
        <v>4883552.7821237054</v>
      </c>
      <c r="BB39" s="162">
        <f t="shared" si="15"/>
        <v>321909.93177764025</v>
      </c>
      <c r="BC39" s="77">
        <f t="shared" si="3"/>
        <v>6.5917160341953291</v>
      </c>
      <c r="BF39" s="156"/>
    </row>
    <row r="40" spans="1:58">
      <c r="A40" s="95" t="s">
        <v>57</v>
      </c>
      <c r="B40" s="56" t="s">
        <v>172</v>
      </c>
      <c r="C40" s="149" t="s">
        <v>175</v>
      </c>
      <c r="D40" s="152">
        <v>9</v>
      </c>
      <c r="E40" s="58">
        <v>205</v>
      </c>
      <c r="F40" s="58">
        <v>11</v>
      </c>
      <c r="G40" s="59">
        <f t="shared" si="5"/>
        <v>22.777777777777779</v>
      </c>
      <c r="H40" s="61" t="s">
        <v>113</v>
      </c>
      <c r="I40" s="63">
        <v>0</v>
      </c>
      <c r="J40" s="63">
        <v>1</v>
      </c>
      <c r="K40" s="63">
        <v>0</v>
      </c>
      <c r="L40" s="63">
        <v>0</v>
      </c>
      <c r="M40" s="63">
        <v>3.4540000000000002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1</v>
      </c>
      <c r="T40" s="63">
        <v>1</v>
      </c>
      <c r="U40" s="63">
        <v>0</v>
      </c>
      <c r="V40" s="63">
        <v>6.2720000000000002</v>
      </c>
      <c r="W40" s="63">
        <v>1</v>
      </c>
      <c r="X40" s="62">
        <f t="shared" si="6"/>
        <v>13.726000000000001</v>
      </c>
      <c r="Y40" s="63">
        <f t="shared" si="7"/>
        <v>1.5251111111111113</v>
      </c>
      <c r="Z40" s="65">
        <v>20350</v>
      </c>
      <c r="AA40" s="65">
        <v>20600</v>
      </c>
      <c r="AB40" s="65">
        <v>20950</v>
      </c>
      <c r="AC40" s="65">
        <v>20700</v>
      </c>
      <c r="AD40" s="65">
        <v>21200</v>
      </c>
      <c r="AE40" s="65">
        <v>21650</v>
      </c>
      <c r="AF40" s="65">
        <v>21280</v>
      </c>
      <c r="AG40" s="65">
        <v>22100</v>
      </c>
      <c r="AH40" s="65">
        <v>23080</v>
      </c>
      <c r="AI40" s="65">
        <v>22130</v>
      </c>
      <c r="AJ40" s="65">
        <v>23280</v>
      </c>
      <c r="AK40" s="65">
        <v>24930</v>
      </c>
      <c r="AL40" s="65">
        <v>23250</v>
      </c>
      <c r="AM40" s="65">
        <v>25150</v>
      </c>
      <c r="AN40" s="65">
        <v>27100</v>
      </c>
      <c r="AO40" s="53">
        <f t="shared" si="8"/>
        <v>3922507.1999999997</v>
      </c>
      <c r="AP40" s="72"/>
      <c r="AQ40" s="71">
        <f t="shared" si="16"/>
        <v>461193.60000000003</v>
      </c>
      <c r="AR40" s="71"/>
      <c r="AS40" s="69"/>
      <c r="AT40" s="69">
        <f t="shared" si="17"/>
        <v>658848.00000000012</v>
      </c>
      <c r="AU40" s="69"/>
      <c r="AV40" s="118">
        <f t="shared" si="18"/>
        <v>51243.733333333388</v>
      </c>
      <c r="AW40" s="135">
        <f t="shared" si="19"/>
        <v>35352.819512195121</v>
      </c>
      <c r="AX40" s="68">
        <f t="shared" si="20"/>
        <v>745444.55284552858</v>
      </c>
      <c r="AY40" s="68">
        <f t="shared" si="13"/>
        <v>4525.7452574525751</v>
      </c>
      <c r="AZ40" s="73">
        <f>AO40+AP40+AQ40+AR40+AX40</f>
        <v>5129145.3528455282</v>
      </c>
      <c r="BA40" s="60">
        <v>4526236.5996174626</v>
      </c>
      <c r="BB40" s="162">
        <f t="shared" si="15"/>
        <v>602908.75322806556</v>
      </c>
      <c r="BC40" s="77">
        <f t="shared" si="3"/>
        <v>13.320310150799912</v>
      </c>
      <c r="BF40" s="156"/>
    </row>
    <row r="41" spans="1:58">
      <c r="A41" s="96" t="s">
        <v>59</v>
      </c>
      <c r="B41" s="56" t="s">
        <v>176</v>
      </c>
      <c r="C41" s="149" t="s">
        <v>179</v>
      </c>
      <c r="D41" s="152">
        <v>9</v>
      </c>
      <c r="E41" s="58">
        <v>174</v>
      </c>
      <c r="F41" s="58">
        <v>10</v>
      </c>
      <c r="G41" s="59">
        <f t="shared" si="5"/>
        <v>19.333333333333332</v>
      </c>
      <c r="H41" s="61" t="s">
        <v>113</v>
      </c>
      <c r="I41" s="63">
        <v>0</v>
      </c>
      <c r="J41" s="63">
        <v>0</v>
      </c>
      <c r="K41" s="63">
        <v>0</v>
      </c>
      <c r="L41" s="63">
        <v>0</v>
      </c>
      <c r="M41" s="63">
        <v>1</v>
      </c>
      <c r="N41" s="63">
        <v>0</v>
      </c>
      <c r="O41" s="63">
        <v>0.32</v>
      </c>
      <c r="P41" s="63">
        <v>4</v>
      </c>
      <c r="Q41" s="63">
        <v>0</v>
      </c>
      <c r="R41" s="63">
        <v>0</v>
      </c>
      <c r="S41" s="63">
        <v>7</v>
      </c>
      <c r="T41" s="63">
        <v>0</v>
      </c>
      <c r="U41" s="63">
        <v>0</v>
      </c>
      <c r="V41" s="63">
        <v>1.1399999999999999</v>
      </c>
      <c r="W41" s="63">
        <v>0</v>
      </c>
      <c r="X41" s="62">
        <f t="shared" si="6"/>
        <v>13.46</v>
      </c>
      <c r="Y41" s="63">
        <f t="shared" si="7"/>
        <v>1.4955555555555557</v>
      </c>
      <c r="Z41" s="65">
        <v>20350</v>
      </c>
      <c r="AA41" s="65">
        <v>20600</v>
      </c>
      <c r="AB41" s="65">
        <v>20950</v>
      </c>
      <c r="AC41" s="65">
        <v>20700</v>
      </c>
      <c r="AD41" s="65">
        <v>21200</v>
      </c>
      <c r="AE41" s="65">
        <v>21650</v>
      </c>
      <c r="AF41" s="65">
        <v>21280</v>
      </c>
      <c r="AG41" s="65">
        <v>22100</v>
      </c>
      <c r="AH41" s="65">
        <v>23080</v>
      </c>
      <c r="AI41" s="65">
        <v>22130</v>
      </c>
      <c r="AJ41" s="65">
        <v>23280</v>
      </c>
      <c r="AK41" s="65">
        <v>24930</v>
      </c>
      <c r="AL41" s="65">
        <v>23250</v>
      </c>
      <c r="AM41" s="65">
        <v>25150</v>
      </c>
      <c r="AN41" s="65">
        <v>27100</v>
      </c>
      <c r="AO41" s="53">
        <f t="shared" si="8"/>
        <v>3696487.1999999997</v>
      </c>
      <c r="AP41" s="72"/>
      <c r="AQ41" s="71">
        <f t="shared" si="16"/>
        <v>452256</v>
      </c>
      <c r="AR41" s="71"/>
      <c r="AS41" s="69"/>
      <c r="AT41" s="69">
        <f t="shared" si="17"/>
        <v>646080</v>
      </c>
      <c r="AU41" s="69"/>
      <c r="AV41" s="118">
        <f t="shared" si="18"/>
        <v>-172288.00000000009</v>
      </c>
      <c r="AW41" s="135">
        <f t="shared" si="19"/>
        <v>37131.034482758616</v>
      </c>
      <c r="AX41" s="68">
        <f t="shared" si="20"/>
        <v>510923.03448275849</v>
      </c>
      <c r="AY41" s="68">
        <f t="shared" si="13"/>
        <v>3163.2183908045963</v>
      </c>
      <c r="AZ41" s="73">
        <f t="shared" si="14"/>
        <v>4659666.2344827577</v>
      </c>
      <c r="BA41" s="60">
        <v>4246056.8109205579</v>
      </c>
      <c r="BB41" s="162">
        <f t="shared" si="15"/>
        <v>413609.42356219981</v>
      </c>
      <c r="BC41" s="77">
        <f t="shared" si="3"/>
        <v>9.7410242486258198</v>
      </c>
      <c r="BF41" s="156"/>
    </row>
    <row r="42" spans="1:58">
      <c r="A42" s="89" t="s">
        <v>61</v>
      </c>
      <c r="B42" s="56" t="s">
        <v>180</v>
      </c>
      <c r="C42" s="149" t="s">
        <v>183</v>
      </c>
      <c r="D42" s="152">
        <v>9</v>
      </c>
      <c r="E42" s="58">
        <v>209</v>
      </c>
      <c r="F42" s="58">
        <v>5</v>
      </c>
      <c r="G42" s="59">
        <f t="shared" si="5"/>
        <v>23.222222222222221</v>
      </c>
      <c r="H42" s="61" t="s">
        <v>113</v>
      </c>
      <c r="I42" s="63">
        <v>0</v>
      </c>
      <c r="J42" s="63">
        <v>0.45400000000000001</v>
      </c>
      <c r="K42" s="63">
        <v>0</v>
      </c>
      <c r="L42" s="63">
        <v>0</v>
      </c>
      <c r="M42" s="63">
        <v>1</v>
      </c>
      <c r="N42" s="63">
        <v>0</v>
      </c>
      <c r="O42" s="63">
        <v>0</v>
      </c>
      <c r="P42" s="63">
        <v>2</v>
      </c>
      <c r="Q42" s="63">
        <v>0</v>
      </c>
      <c r="R42" s="63">
        <v>0</v>
      </c>
      <c r="S42" s="63">
        <v>1</v>
      </c>
      <c r="T42" s="63">
        <v>1</v>
      </c>
      <c r="U42" s="63">
        <v>0</v>
      </c>
      <c r="V42" s="63">
        <v>6.7240000000000002</v>
      </c>
      <c r="W42" s="63">
        <v>0</v>
      </c>
      <c r="X42" s="62">
        <f t="shared" si="6"/>
        <v>12.178000000000001</v>
      </c>
      <c r="Y42" s="63">
        <f t="shared" si="7"/>
        <v>1.3531111111111112</v>
      </c>
      <c r="Z42" s="65">
        <v>20350</v>
      </c>
      <c r="AA42" s="65">
        <v>20600</v>
      </c>
      <c r="AB42" s="65">
        <v>20950</v>
      </c>
      <c r="AC42" s="65">
        <v>20700</v>
      </c>
      <c r="AD42" s="65">
        <v>21200</v>
      </c>
      <c r="AE42" s="65">
        <v>21650</v>
      </c>
      <c r="AF42" s="65">
        <v>21280</v>
      </c>
      <c r="AG42" s="65">
        <v>22100</v>
      </c>
      <c r="AH42" s="65">
        <v>23080</v>
      </c>
      <c r="AI42" s="65">
        <v>22130</v>
      </c>
      <c r="AJ42" s="65">
        <v>23280</v>
      </c>
      <c r="AK42" s="65">
        <v>24930</v>
      </c>
      <c r="AL42" s="65">
        <v>23250</v>
      </c>
      <c r="AM42" s="65">
        <v>25150</v>
      </c>
      <c r="AN42" s="65">
        <v>27100</v>
      </c>
      <c r="AO42" s="53">
        <f t="shared" si="8"/>
        <v>3504852</v>
      </c>
      <c r="AP42" s="72"/>
      <c r="AQ42" s="71">
        <f t="shared" si="16"/>
        <v>409180.80000000005</v>
      </c>
      <c r="AR42" s="71"/>
      <c r="AS42" s="69"/>
      <c r="AT42" s="69">
        <f t="shared" si="17"/>
        <v>584544.00000000012</v>
      </c>
      <c r="AU42" s="69"/>
      <c r="AV42" s="118">
        <f t="shared" si="18"/>
        <v>71444.266666666619</v>
      </c>
      <c r="AW42" s="135">
        <f t="shared" si="19"/>
        <v>13984.306220095696</v>
      </c>
      <c r="AX42" s="68">
        <f t="shared" si="20"/>
        <v>669972.57288676244</v>
      </c>
      <c r="AY42" s="68">
        <f t="shared" si="13"/>
        <v>4584.5826687931958</v>
      </c>
      <c r="AZ42" s="73">
        <f>AO42+AP42+AQ42+AR42+AX42</f>
        <v>4584005.372886762</v>
      </c>
      <c r="BA42" s="60">
        <v>4705112.2959915036</v>
      </c>
      <c r="BB42" s="162">
        <f t="shared" si="15"/>
        <v>-121106.92310474161</v>
      </c>
      <c r="BC42" s="77">
        <f t="shared" si="3"/>
        <v>-2.5739433085989845</v>
      </c>
      <c r="BF42" s="156"/>
    </row>
    <row r="43" spans="1:58">
      <c r="A43" s="91" t="s">
        <v>75</v>
      </c>
      <c r="B43" s="56" t="s">
        <v>184</v>
      </c>
      <c r="C43" s="149" t="s">
        <v>187</v>
      </c>
      <c r="D43" s="152">
        <v>9</v>
      </c>
      <c r="E43" s="58">
        <v>191</v>
      </c>
      <c r="F43" s="58">
        <v>11</v>
      </c>
      <c r="G43" s="59">
        <f t="shared" si="5"/>
        <v>21.222222222222221</v>
      </c>
      <c r="H43" s="61" t="s">
        <v>113</v>
      </c>
      <c r="I43" s="63">
        <v>0</v>
      </c>
      <c r="J43" s="63">
        <v>1</v>
      </c>
      <c r="K43" s="63">
        <v>0</v>
      </c>
      <c r="L43" s="63">
        <v>0</v>
      </c>
      <c r="M43" s="63">
        <v>4</v>
      </c>
      <c r="N43" s="63">
        <v>0</v>
      </c>
      <c r="O43" s="63">
        <v>0</v>
      </c>
      <c r="P43" s="63">
        <v>3</v>
      </c>
      <c r="Q43" s="63">
        <v>0</v>
      </c>
      <c r="R43" s="63">
        <v>0</v>
      </c>
      <c r="S43" s="63">
        <v>2</v>
      </c>
      <c r="T43" s="63">
        <v>0</v>
      </c>
      <c r="U43" s="63">
        <v>0</v>
      </c>
      <c r="V43" s="63">
        <v>1.4550000000000001</v>
      </c>
      <c r="W43" s="63">
        <v>1</v>
      </c>
      <c r="X43" s="62">
        <f t="shared" si="6"/>
        <v>12.455</v>
      </c>
      <c r="Y43" s="63">
        <f t="shared" si="7"/>
        <v>1.3838888888888889</v>
      </c>
      <c r="Z43" s="65">
        <v>20350</v>
      </c>
      <c r="AA43" s="65">
        <v>20600</v>
      </c>
      <c r="AB43" s="65">
        <v>20950</v>
      </c>
      <c r="AC43" s="65">
        <v>20700</v>
      </c>
      <c r="AD43" s="65">
        <v>21200</v>
      </c>
      <c r="AE43" s="65">
        <v>21650</v>
      </c>
      <c r="AF43" s="65">
        <v>21280</v>
      </c>
      <c r="AG43" s="65">
        <v>22100</v>
      </c>
      <c r="AH43" s="65">
        <v>23080</v>
      </c>
      <c r="AI43" s="65">
        <v>22130</v>
      </c>
      <c r="AJ43" s="65">
        <v>23280</v>
      </c>
      <c r="AK43" s="65">
        <v>24930</v>
      </c>
      <c r="AL43" s="65">
        <v>23250</v>
      </c>
      <c r="AM43" s="65">
        <v>25150</v>
      </c>
      <c r="AN43" s="65">
        <v>27100</v>
      </c>
      <c r="AO43" s="53">
        <f t="shared" si="8"/>
        <v>3383439</v>
      </c>
      <c r="AP43" s="72"/>
      <c r="AQ43" s="71">
        <f t="shared" si="16"/>
        <v>418488</v>
      </c>
      <c r="AR43" s="71"/>
      <c r="AS43" s="69"/>
      <c r="AT43" s="69">
        <f t="shared" si="17"/>
        <v>597840</v>
      </c>
      <c r="AU43" s="69"/>
      <c r="AV43" s="118">
        <f t="shared" si="18"/>
        <v>-46498.666666666715</v>
      </c>
      <c r="AW43" s="135">
        <f t="shared" si="19"/>
        <v>34430.575916230366</v>
      </c>
      <c r="AX43" s="68">
        <f>AT43+AV43+AW43</f>
        <v>585771.90924956359</v>
      </c>
      <c r="AY43" s="68">
        <f t="shared" si="13"/>
        <v>3919.2553810354852</v>
      </c>
      <c r="AZ43" s="73">
        <f>AO43+AP43+AQ43+AR43+AX43</f>
        <v>4387698.9092495637</v>
      </c>
      <c r="BA43" s="60">
        <v>4457588.1614580974</v>
      </c>
      <c r="BB43" s="162">
        <f t="shared" si="15"/>
        <v>-69889.252208533697</v>
      </c>
      <c r="BC43" s="77">
        <f t="shared" si="3"/>
        <v>-1.5678714514907597</v>
      </c>
      <c r="BF43" s="156"/>
    </row>
    <row r="44" spans="1:58">
      <c r="A44" s="100" t="s">
        <v>37</v>
      </c>
      <c r="B44" s="56" t="s">
        <v>188</v>
      </c>
      <c r="C44" s="149" t="s">
        <v>191</v>
      </c>
      <c r="D44" s="152">
        <v>20</v>
      </c>
      <c r="E44" s="58">
        <v>464</v>
      </c>
      <c r="F44" s="58">
        <v>21</v>
      </c>
      <c r="G44" s="59">
        <f t="shared" si="5"/>
        <v>23.2</v>
      </c>
      <c r="H44" s="61" t="s">
        <v>113</v>
      </c>
      <c r="I44" s="63">
        <v>0.318</v>
      </c>
      <c r="J44" s="63">
        <v>3.4550000000000001</v>
      </c>
      <c r="K44" s="63">
        <v>0</v>
      </c>
      <c r="L44" s="63">
        <v>1.8640000000000001</v>
      </c>
      <c r="M44" s="63">
        <v>4.1820000000000004</v>
      </c>
      <c r="N44" s="63">
        <v>0</v>
      </c>
      <c r="O44" s="63">
        <v>0.20799999999999999</v>
      </c>
      <c r="P44" s="63">
        <v>7.1820000000000004</v>
      </c>
      <c r="Q44" s="63">
        <v>0</v>
      </c>
      <c r="R44" s="63">
        <v>0</v>
      </c>
      <c r="S44" s="63">
        <v>1</v>
      </c>
      <c r="T44" s="63">
        <v>1</v>
      </c>
      <c r="U44" s="63">
        <v>0</v>
      </c>
      <c r="V44" s="63">
        <v>6.399</v>
      </c>
      <c r="W44" s="63">
        <v>2</v>
      </c>
      <c r="X44" s="62">
        <f t="shared" si="6"/>
        <v>27.608000000000004</v>
      </c>
      <c r="Y44" s="63">
        <f t="shared" si="7"/>
        <v>1.3804000000000003</v>
      </c>
      <c r="Z44" s="65">
        <v>20350</v>
      </c>
      <c r="AA44" s="65">
        <v>20600</v>
      </c>
      <c r="AB44" s="65">
        <v>20950</v>
      </c>
      <c r="AC44" s="65">
        <v>20700</v>
      </c>
      <c r="AD44" s="65">
        <v>21200</v>
      </c>
      <c r="AE44" s="65">
        <v>21650</v>
      </c>
      <c r="AF44" s="65">
        <v>21280</v>
      </c>
      <c r="AG44" s="65">
        <v>22100</v>
      </c>
      <c r="AH44" s="65">
        <v>23080</v>
      </c>
      <c r="AI44" s="65">
        <v>22130</v>
      </c>
      <c r="AJ44" s="65">
        <v>23280</v>
      </c>
      <c r="AK44" s="65">
        <v>24930</v>
      </c>
      <c r="AL44" s="65">
        <v>23250</v>
      </c>
      <c r="AM44" s="65">
        <v>25150</v>
      </c>
      <c r="AN44" s="65">
        <v>27100</v>
      </c>
      <c r="AO44" s="53">
        <f>(I44*Z44+J44*AA44+K44*AB44+L44*AC44+M44*AD44+N44*AE44+O44*AF44+P44*AG44+Q44*AH44+R44*AI44+S44*AJ44+T44*AK44+U44*AL44+V44*AM44+W44*AN44)*12</f>
        <v>7576569.4800000004</v>
      </c>
      <c r="AP44" s="72"/>
      <c r="AQ44" s="71"/>
      <c r="AR44" s="71">
        <f>X44*$AR$6*12</f>
        <v>496944.00000000012</v>
      </c>
      <c r="AS44" s="69"/>
      <c r="AT44" s="69"/>
      <c r="AU44" s="69">
        <f>X44*12*$AU$6</f>
        <v>1027017.6000000002</v>
      </c>
      <c r="AV44" s="118">
        <f>(G44-22)*0.1*$AU$6*X44*12</f>
        <v>123242.11199999996</v>
      </c>
      <c r="AW44" s="135">
        <f>F44/E44*$AU$6*12*X44</f>
        <v>46481.400000000009</v>
      </c>
      <c r="AX44" s="68">
        <f>AU44+AV44+AW44</f>
        <v>1196741.1120000002</v>
      </c>
      <c r="AY44" s="68">
        <f>AX44/12/X44</f>
        <v>3612.3017241379312</v>
      </c>
      <c r="AZ44" s="73">
        <f>AO44+AP44+AQ44+AR44+AX44</f>
        <v>9270254.5920000002</v>
      </c>
      <c r="BA44" s="60">
        <v>8868727.7073062602</v>
      </c>
      <c r="BB44" s="162">
        <f t="shared" si="15"/>
        <v>401526.88469373994</v>
      </c>
      <c r="BC44" s="77">
        <f t="shared" si="3"/>
        <v>4.5274463028440124</v>
      </c>
      <c r="BF44" s="156"/>
    </row>
    <row r="45" spans="1:58">
      <c r="A45" s="98" t="s">
        <v>41</v>
      </c>
      <c r="B45" s="56" t="s">
        <v>192</v>
      </c>
      <c r="C45" s="149" t="s">
        <v>195</v>
      </c>
      <c r="D45" s="152">
        <v>18</v>
      </c>
      <c r="E45" s="58">
        <v>406</v>
      </c>
      <c r="F45" s="58">
        <v>28</v>
      </c>
      <c r="G45" s="59">
        <f t="shared" si="5"/>
        <v>22.555555555555557</v>
      </c>
      <c r="H45" s="61" t="s">
        <v>113</v>
      </c>
      <c r="I45" s="63">
        <v>0</v>
      </c>
      <c r="J45" s="63">
        <v>1.909</v>
      </c>
      <c r="K45" s="63">
        <v>0</v>
      </c>
      <c r="L45" s="63">
        <v>0</v>
      </c>
      <c r="M45" s="63">
        <v>2</v>
      </c>
      <c r="N45" s="63">
        <v>0</v>
      </c>
      <c r="O45" s="63">
        <v>0</v>
      </c>
      <c r="P45" s="63">
        <v>2</v>
      </c>
      <c r="Q45" s="63">
        <v>0</v>
      </c>
      <c r="R45" s="63">
        <v>0.59099999999999997</v>
      </c>
      <c r="S45" s="63">
        <v>5</v>
      </c>
      <c r="T45" s="63">
        <v>0</v>
      </c>
      <c r="U45" s="63">
        <v>0</v>
      </c>
      <c r="V45" s="63">
        <v>12</v>
      </c>
      <c r="W45" s="63">
        <v>1</v>
      </c>
      <c r="X45" s="62">
        <f t="shared" si="6"/>
        <v>24.5</v>
      </c>
      <c r="Y45" s="63">
        <f t="shared" si="7"/>
        <v>1.3611111111111112</v>
      </c>
      <c r="Z45" s="65">
        <v>20350</v>
      </c>
      <c r="AA45" s="65">
        <v>20600</v>
      </c>
      <c r="AB45" s="65">
        <v>20950</v>
      </c>
      <c r="AC45" s="65">
        <v>20700</v>
      </c>
      <c r="AD45" s="65">
        <v>21200</v>
      </c>
      <c r="AE45" s="65">
        <v>21650</v>
      </c>
      <c r="AF45" s="65">
        <v>21280</v>
      </c>
      <c r="AG45" s="65">
        <v>22100</v>
      </c>
      <c r="AH45" s="65">
        <v>23080</v>
      </c>
      <c r="AI45" s="65">
        <v>22130</v>
      </c>
      <c r="AJ45" s="65">
        <v>23280</v>
      </c>
      <c r="AK45" s="65">
        <v>24930</v>
      </c>
      <c r="AL45" s="65">
        <v>23250</v>
      </c>
      <c r="AM45" s="65">
        <v>25150</v>
      </c>
      <c r="AN45" s="65">
        <v>27100</v>
      </c>
      <c r="AO45" s="53">
        <f t="shared" si="8"/>
        <v>7011650.7599999998</v>
      </c>
      <c r="AP45" s="72"/>
      <c r="AQ45" s="71"/>
      <c r="AR45" s="71">
        <f t="shared" ref="AR45:AR55" si="21">X45*$AR$6*12</f>
        <v>441000</v>
      </c>
      <c r="AS45" s="69"/>
      <c r="AT45" s="69"/>
      <c r="AU45" s="69">
        <f>X45*12*$AU$6</f>
        <v>911400</v>
      </c>
      <c r="AV45" s="118">
        <f t="shared" ref="AV45:AV55" si="22">(G45-22)*0.1*$AU$6*X45*12</f>
        <v>50633.333333333489</v>
      </c>
      <c r="AW45" s="118">
        <f t="shared" ref="AW45:AW55" si="23">F45/E45*$AU$6*12*X45</f>
        <v>62855.172413793109</v>
      </c>
      <c r="AX45" s="68">
        <f>AU45+AV45+AW45</f>
        <v>1024888.5057471266</v>
      </c>
      <c r="AY45" s="68">
        <f>AX45/12/X45</f>
        <v>3486.0153256704989</v>
      </c>
      <c r="AZ45" s="73">
        <f t="shared" si="14"/>
        <v>8477539.2657471262</v>
      </c>
      <c r="BA45" s="60">
        <v>8094364.2043984272</v>
      </c>
      <c r="BB45" s="162">
        <f t="shared" si="15"/>
        <v>383175.06134869903</v>
      </c>
      <c r="BC45" s="77">
        <f t="shared" si="3"/>
        <v>4.733850018022224</v>
      </c>
      <c r="BF45" s="156"/>
    </row>
    <row r="46" spans="1:58">
      <c r="A46" s="92" t="s">
        <v>43</v>
      </c>
      <c r="B46" s="56" t="s">
        <v>196</v>
      </c>
      <c r="C46" s="149" t="s">
        <v>199</v>
      </c>
      <c r="D46" s="152">
        <v>18</v>
      </c>
      <c r="E46" s="58">
        <v>418</v>
      </c>
      <c r="F46" s="58">
        <v>2</v>
      </c>
      <c r="G46" s="59">
        <f t="shared" si="5"/>
        <v>23.222222222222221</v>
      </c>
      <c r="H46" s="61" t="s">
        <v>113</v>
      </c>
      <c r="I46" s="63">
        <v>0.90900000000000003</v>
      </c>
      <c r="J46" s="63">
        <v>1.6359999999999999</v>
      </c>
      <c r="K46" s="63">
        <v>0</v>
      </c>
      <c r="L46" s="63">
        <v>2.41</v>
      </c>
      <c r="M46" s="63">
        <v>1</v>
      </c>
      <c r="N46" s="63">
        <v>0</v>
      </c>
      <c r="O46" s="63">
        <v>1</v>
      </c>
      <c r="P46" s="63">
        <v>2.2269999999999999</v>
      </c>
      <c r="Q46" s="63">
        <v>0</v>
      </c>
      <c r="R46" s="63">
        <v>0</v>
      </c>
      <c r="S46" s="63">
        <v>5.9550000000000001</v>
      </c>
      <c r="T46" s="63">
        <v>1</v>
      </c>
      <c r="U46" s="63">
        <v>0</v>
      </c>
      <c r="V46" s="63">
        <v>7.5</v>
      </c>
      <c r="W46" s="63">
        <v>1</v>
      </c>
      <c r="X46" s="62">
        <f t="shared" si="6"/>
        <v>24.637</v>
      </c>
      <c r="Y46" s="63">
        <f t="shared" si="7"/>
        <v>1.3687222222222222</v>
      </c>
      <c r="Z46" s="65">
        <v>20350</v>
      </c>
      <c r="AA46" s="65">
        <v>20600</v>
      </c>
      <c r="AB46" s="65">
        <v>20950</v>
      </c>
      <c r="AC46" s="65">
        <v>20700</v>
      </c>
      <c r="AD46" s="65">
        <v>21200</v>
      </c>
      <c r="AE46" s="65">
        <v>21650</v>
      </c>
      <c r="AF46" s="65">
        <v>21280</v>
      </c>
      <c r="AG46" s="65">
        <v>22100</v>
      </c>
      <c r="AH46" s="65">
        <v>23080</v>
      </c>
      <c r="AI46" s="65">
        <v>22130</v>
      </c>
      <c r="AJ46" s="65">
        <v>23280</v>
      </c>
      <c r="AK46" s="65">
        <v>24930</v>
      </c>
      <c r="AL46" s="65">
        <v>23250</v>
      </c>
      <c r="AM46" s="65">
        <v>25150</v>
      </c>
      <c r="AN46" s="65">
        <v>27100</v>
      </c>
      <c r="AO46" s="53">
        <f t="shared" si="8"/>
        <v>6876850.1999999993</v>
      </c>
      <c r="AP46" s="72"/>
      <c r="AQ46" s="71"/>
      <c r="AR46" s="71">
        <f t="shared" si="21"/>
        <v>443466</v>
      </c>
      <c r="AS46" s="69"/>
      <c r="AT46" s="69"/>
      <c r="AU46" s="69">
        <f t="shared" ref="AU46:AU55" si="24">X46*12*$AU$6</f>
        <v>916496.4</v>
      </c>
      <c r="AV46" s="118">
        <f t="shared" si="22"/>
        <v>112016.2266666666</v>
      </c>
      <c r="AW46" s="118">
        <f t="shared" si="23"/>
        <v>4385.1502392344501</v>
      </c>
      <c r="AX46" s="68">
        <f t="shared" ref="AX46:AX55" si="25">AU46+AV46+AW46</f>
        <v>1032897.776905901</v>
      </c>
      <c r="AY46" s="68">
        <f t="shared" si="13"/>
        <v>3493.7214247740558</v>
      </c>
      <c r="AZ46" s="73">
        <f t="shared" si="14"/>
        <v>8353213.9769059001</v>
      </c>
      <c r="BA46" s="60">
        <v>8281820.2150518103</v>
      </c>
      <c r="BB46" s="162">
        <f t="shared" si="15"/>
        <v>71393.761854089797</v>
      </c>
      <c r="BC46" s="77">
        <f t="shared" si="3"/>
        <v>0.86205399296564167</v>
      </c>
      <c r="BF46" s="156"/>
    </row>
    <row r="47" spans="1:58">
      <c r="A47" s="93" t="s">
        <v>45</v>
      </c>
      <c r="B47" s="56" t="s">
        <v>200</v>
      </c>
      <c r="C47" s="149" t="s">
        <v>203</v>
      </c>
      <c r="D47" s="152">
        <v>18</v>
      </c>
      <c r="E47" s="58">
        <v>432</v>
      </c>
      <c r="F47" s="58">
        <v>38</v>
      </c>
      <c r="G47" s="59">
        <f t="shared" si="5"/>
        <v>24</v>
      </c>
      <c r="H47" s="61" t="s">
        <v>113</v>
      </c>
      <c r="I47" s="63">
        <v>0.44400000000000001</v>
      </c>
      <c r="J47" s="63">
        <v>1.8640000000000001</v>
      </c>
      <c r="K47" s="63">
        <v>0</v>
      </c>
      <c r="L47" s="63">
        <v>0.66700000000000004</v>
      </c>
      <c r="M47" s="63">
        <v>2.8889999999999998</v>
      </c>
      <c r="N47" s="63">
        <v>0</v>
      </c>
      <c r="O47" s="63">
        <v>0</v>
      </c>
      <c r="P47" s="63">
        <v>3.0579999999999998</v>
      </c>
      <c r="Q47" s="63">
        <v>0</v>
      </c>
      <c r="R47" s="63">
        <v>0</v>
      </c>
      <c r="S47" s="63">
        <v>11.222</v>
      </c>
      <c r="T47" s="63">
        <v>1</v>
      </c>
      <c r="U47" s="63">
        <v>6.8000000000000005E-2</v>
      </c>
      <c r="V47" s="63">
        <v>2.778</v>
      </c>
      <c r="W47" s="63">
        <v>1</v>
      </c>
      <c r="X47" s="62">
        <f t="shared" si="6"/>
        <v>24.99</v>
      </c>
      <c r="Y47" s="63">
        <f t="shared" si="7"/>
        <v>1.3883333333333332</v>
      </c>
      <c r="Z47" s="65">
        <v>20350</v>
      </c>
      <c r="AA47" s="65">
        <v>20600</v>
      </c>
      <c r="AB47" s="65">
        <v>20950</v>
      </c>
      <c r="AC47" s="65">
        <v>20700</v>
      </c>
      <c r="AD47" s="65">
        <v>21200</v>
      </c>
      <c r="AE47" s="65">
        <v>21650</v>
      </c>
      <c r="AF47" s="65">
        <v>21280</v>
      </c>
      <c r="AG47" s="65">
        <v>22100</v>
      </c>
      <c r="AH47" s="65">
        <v>23080</v>
      </c>
      <c r="AI47" s="65">
        <v>22130</v>
      </c>
      <c r="AJ47" s="65">
        <v>23280</v>
      </c>
      <c r="AK47" s="65">
        <v>24930</v>
      </c>
      <c r="AL47" s="65">
        <v>23250</v>
      </c>
      <c r="AM47" s="65">
        <v>25150</v>
      </c>
      <c r="AN47" s="65">
        <v>27100</v>
      </c>
      <c r="AO47" s="53">
        <f t="shared" si="8"/>
        <v>6897541.919999999</v>
      </c>
      <c r="AP47" s="72"/>
      <c r="AQ47" s="71"/>
      <c r="AR47" s="71">
        <f t="shared" si="21"/>
        <v>449820</v>
      </c>
      <c r="AS47" s="69"/>
      <c r="AT47" s="69"/>
      <c r="AU47" s="69">
        <f t="shared" si="24"/>
        <v>929628</v>
      </c>
      <c r="AV47" s="118">
        <f t="shared" si="22"/>
        <v>185925.59999999998</v>
      </c>
      <c r="AW47" s="118">
        <f t="shared" si="23"/>
        <v>81772.833333333343</v>
      </c>
      <c r="AX47" s="68">
        <f t="shared" si="25"/>
        <v>1197326.4333333333</v>
      </c>
      <c r="AY47" s="68">
        <f t="shared" si="13"/>
        <v>3992.6851851851857</v>
      </c>
      <c r="AZ47" s="73">
        <f t="shared" si="14"/>
        <v>8544688.3533333316</v>
      </c>
      <c r="BA47" s="60">
        <v>8531520.2776381783</v>
      </c>
      <c r="BB47" s="162">
        <f t="shared" si="15"/>
        <v>13168.075695153326</v>
      </c>
      <c r="BC47" s="77">
        <f t="shared" si="3"/>
        <v>0.15434618059420302</v>
      </c>
      <c r="BF47" s="156"/>
    </row>
    <row r="48" spans="1:58">
      <c r="A48" s="94" t="s">
        <v>49</v>
      </c>
      <c r="B48" s="56" t="s">
        <v>204</v>
      </c>
      <c r="C48" s="149" t="s">
        <v>207</v>
      </c>
      <c r="D48" s="152">
        <v>19</v>
      </c>
      <c r="E48" s="58">
        <v>444</v>
      </c>
      <c r="F48" s="58">
        <v>11</v>
      </c>
      <c r="G48" s="59">
        <f t="shared" si="5"/>
        <v>23.368421052631579</v>
      </c>
      <c r="H48" s="61" t="s">
        <v>113</v>
      </c>
      <c r="I48" s="63">
        <v>0</v>
      </c>
      <c r="J48" s="63">
        <v>4.82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  <c r="P48" s="63">
        <v>6</v>
      </c>
      <c r="Q48" s="63">
        <v>0</v>
      </c>
      <c r="R48" s="63">
        <v>0</v>
      </c>
      <c r="S48" s="63">
        <v>6</v>
      </c>
      <c r="T48" s="63">
        <v>3</v>
      </c>
      <c r="U48" s="63">
        <v>0</v>
      </c>
      <c r="V48" s="63">
        <v>7</v>
      </c>
      <c r="W48" s="63">
        <v>0</v>
      </c>
      <c r="X48" s="62">
        <f t="shared" si="6"/>
        <v>26.82</v>
      </c>
      <c r="Y48" s="63">
        <f t="shared" si="7"/>
        <v>1.411578947368421</v>
      </c>
      <c r="Z48" s="65">
        <v>20350</v>
      </c>
      <c r="AA48" s="65">
        <v>20600</v>
      </c>
      <c r="AB48" s="65">
        <v>20950</v>
      </c>
      <c r="AC48" s="65">
        <v>20700</v>
      </c>
      <c r="AD48" s="65">
        <v>21200</v>
      </c>
      <c r="AE48" s="65">
        <v>21650</v>
      </c>
      <c r="AF48" s="65">
        <v>21280</v>
      </c>
      <c r="AG48" s="65">
        <v>22100</v>
      </c>
      <c r="AH48" s="65">
        <v>23080</v>
      </c>
      <c r="AI48" s="65">
        <v>22130</v>
      </c>
      <c r="AJ48" s="65">
        <v>23280</v>
      </c>
      <c r="AK48" s="65">
        <v>24930</v>
      </c>
      <c r="AL48" s="65">
        <v>23250</v>
      </c>
      <c r="AM48" s="65">
        <v>25150</v>
      </c>
      <c r="AN48" s="65">
        <v>27100</v>
      </c>
      <c r="AO48" s="53">
        <f t="shared" si="8"/>
        <v>7468944</v>
      </c>
      <c r="AP48" s="72"/>
      <c r="AQ48" s="71"/>
      <c r="AR48" s="71">
        <f t="shared" si="21"/>
        <v>482760</v>
      </c>
      <c r="AS48" s="69"/>
      <c r="AT48" s="69"/>
      <c r="AU48" s="69">
        <f t="shared" si="24"/>
        <v>997704.00000000012</v>
      </c>
      <c r="AV48" s="118">
        <f t="shared" si="22"/>
        <v>136527.91578947369</v>
      </c>
      <c r="AW48" s="118">
        <f t="shared" si="23"/>
        <v>24717.891891891893</v>
      </c>
      <c r="AX48" s="68">
        <f t="shared" si="25"/>
        <v>1158949.8076813656</v>
      </c>
      <c r="AY48" s="68">
        <f t="shared" si="13"/>
        <v>3601.0123281175916</v>
      </c>
      <c r="AZ48" s="73">
        <f t="shared" si="14"/>
        <v>9110653.8076813649</v>
      </c>
      <c r="BA48" s="60">
        <v>8347177.9151913989</v>
      </c>
      <c r="BB48" s="162">
        <f t="shared" si="15"/>
        <v>763475.89248996601</v>
      </c>
      <c r="BC48" s="77">
        <f t="shared" si="3"/>
        <v>9.1465151485567588</v>
      </c>
      <c r="BF48" s="156"/>
    </row>
    <row r="49" spans="1:58">
      <c r="A49" s="87" t="s">
        <v>51</v>
      </c>
      <c r="B49" s="56" t="s">
        <v>208</v>
      </c>
      <c r="C49" s="149" t="s">
        <v>211</v>
      </c>
      <c r="D49" s="152">
        <v>18</v>
      </c>
      <c r="E49" s="58">
        <v>429</v>
      </c>
      <c r="F49" s="58">
        <v>12</v>
      </c>
      <c r="G49" s="59">
        <f t="shared" si="5"/>
        <v>23.833333333333332</v>
      </c>
      <c r="H49" s="61" t="s">
        <v>113</v>
      </c>
      <c r="I49" s="63">
        <v>0</v>
      </c>
      <c r="J49" s="63">
        <v>0.68</v>
      </c>
      <c r="K49" s="63">
        <v>0</v>
      </c>
      <c r="L49" s="63">
        <v>0</v>
      </c>
      <c r="M49" s="63">
        <v>1</v>
      </c>
      <c r="N49" s="63">
        <v>0</v>
      </c>
      <c r="O49" s="63">
        <v>0</v>
      </c>
      <c r="P49" s="63">
        <v>4</v>
      </c>
      <c r="Q49" s="63">
        <v>0</v>
      </c>
      <c r="R49" s="63">
        <v>0</v>
      </c>
      <c r="S49" s="63">
        <v>7.86</v>
      </c>
      <c r="T49" s="63">
        <v>1</v>
      </c>
      <c r="U49" s="63">
        <v>0</v>
      </c>
      <c r="V49" s="63">
        <v>10.59</v>
      </c>
      <c r="W49" s="63">
        <v>0</v>
      </c>
      <c r="X49" s="62">
        <f t="shared" si="6"/>
        <v>25.13</v>
      </c>
      <c r="Y49" s="63">
        <f t="shared" si="7"/>
        <v>1.3961111111111111</v>
      </c>
      <c r="Z49" s="65">
        <v>20350</v>
      </c>
      <c r="AA49" s="65">
        <v>20600</v>
      </c>
      <c r="AB49" s="65">
        <v>20950</v>
      </c>
      <c r="AC49" s="65">
        <v>20700</v>
      </c>
      <c r="AD49" s="65">
        <v>21200</v>
      </c>
      <c r="AE49" s="65">
        <v>21650</v>
      </c>
      <c r="AF49" s="65">
        <v>21280</v>
      </c>
      <c r="AG49" s="65">
        <v>22100</v>
      </c>
      <c r="AH49" s="65">
        <v>23080</v>
      </c>
      <c r="AI49" s="65">
        <v>22130</v>
      </c>
      <c r="AJ49" s="65">
        <v>23280</v>
      </c>
      <c r="AK49" s="65">
        <v>24930</v>
      </c>
      <c r="AL49" s="65">
        <v>23250</v>
      </c>
      <c r="AM49" s="65">
        <v>25150</v>
      </c>
      <c r="AN49" s="65">
        <v>27100</v>
      </c>
      <c r="AO49" s="53">
        <f t="shared" si="8"/>
        <v>7174287.6000000006</v>
      </c>
      <c r="AP49" s="72"/>
      <c r="AQ49" s="71"/>
      <c r="AR49" s="71">
        <f t="shared" si="21"/>
        <v>452340</v>
      </c>
      <c r="AS49" s="69"/>
      <c r="AT49" s="69"/>
      <c r="AU49" s="69">
        <f t="shared" si="24"/>
        <v>934836</v>
      </c>
      <c r="AV49" s="118">
        <f t="shared" si="22"/>
        <v>171386.59999999989</v>
      </c>
      <c r="AW49" s="118">
        <f t="shared" si="23"/>
        <v>26149.258741258738</v>
      </c>
      <c r="AX49" s="68">
        <f t="shared" si="25"/>
        <v>1132371.8587412585</v>
      </c>
      <c r="AY49" s="68">
        <f t="shared" si="13"/>
        <v>3755.0466200466194</v>
      </c>
      <c r="AZ49" s="73">
        <f t="shared" si="14"/>
        <v>8758999.4587412588</v>
      </c>
      <c r="BA49" s="60">
        <v>8562335.6705289781</v>
      </c>
      <c r="BB49" s="162">
        <f t="shared" si="15"/>
        <v>196663.78821228072</v>
      </c>
      <c r="BC49" s="77">
        <f t="shared" si="3"/>
        <v>2.2968474465347839</v>
      </c>
      <c r="BF49" s="156"/>
    </row>
    <row r="50" spans="1:58">
      <c r="A50" s="88" t="s">
        <v>53</v>
      </c>
      <c r="B50" s="56" t="s">
        <v>212</v>
      </c>
      <c r="C50" s="149" t="s">
        <v>215</v>
      </c>
      <c r="D50" s="152">
        <v>18</v>
      </c>
      <c r="E50" s="58">
        <v>425</v>
      </c>
      <c r="F50" s="58">
        <v>50</v>
      </c>
      <c r="G50" s="59">
        <f t="shared" si="5"/>
        <v>23.611111111111111</v>
      </c>
      <c r="H50" s="61" t="s">
        <v>113</v>
      </c>
      <c r="I50" s="63">
        <v>0</v>
      </c>
      <c r="J50" s="63">
        <v>1</v>
      </c>
      <c r="K50" s="63">
        <v>0</v>
      </c>
      <c r="L50" s="63">
        <v>0</v>
      </c>
      <c r="M50" s="63">
        <v>2</v>
      </c>
      <c r="N50" s="63">
        <v>0</v>
      </c>
      <c r="O50" s="63">
        <v>0</v>
      </c>
      <c r="P50" s="63">
        <v>3.91</v>
      </c>
      <c r="Q50" s="63">
        <v>0</v>
      </c>
      <c r="R50" s="63">
        <v>0</v>
      </c>
      <c r="S50" s="63">
        <v>5.91</v>
      </c>
      <c r="T50" s="63">
        <v>2</v>
      </c>
      <c r="U50" s="63">
        <v>0</v>
      </c>
      <c r="V50" s="63">
        <v>10.69</v>
      </c>
      <c r="W50" s="63">
        <v>0</v>
      </c>
      <c r="X50" s="62">
        <f t="shared" si="6"/>
        <v>25.509999999999998</v>
      </c>
      <c r="Y50" s="63">
        <f t="shared" si="7"/>
        <v>1.4172222222222222</v>
      </c>
      <c r="Z50" s="65">
        <v>20350</v>
      </c>
      <c r="AA50" s="65">
        <v>20600</v>
      </c>
      <c r="AB50" s="65">
        <v>20950</v>
      </c>
      <c r="AC50" s="65">
        <v>20700</v>
      </c>
      <c r="AD50" s="65">
        <v>21200</v>
      </c>
      <c r="AE50" s="65">
        <v>21650</v>
      </c>
      <c r="AF50" s="65">
        <v>21280</v>
      </c>
      <c r="AG50" s="65">
        <v>22100</v>
      </c>
      <c r="AH50" s="65">
        <v>23080</v>
      </c>
      <c r="AI50" s="65">
        <v>22130</v>
      </c>
      <c r="AJ50" s="65">
        <v>23280</v>
      </c>
      <c r="AK50" s="65">
        <v>24930</v>
      </c>
      <c r="AL50" s="65">
        <v>23250</v>
      </c>
      <c r="AM50" s="65">
        <v>25150</v>
      </c>
      <c r="AN50" s="65">
        <v>27100</v>
      </c>
      <c r="AO50" s="53">
        <f t="shared" si="8"/>
        <v>7268511.6000000006</v>
      </c>
      <c r="AP50" s="72"/>
      <c r="AQ50" s="71"/>
      <c r="AR50" s="71">
        <f t="shared" si="21"/>
        <v>459180</v>
      </c>
      <c r="AS50" s="69"/>
      <c r="AT50" s="69"/>
      <c r="AU50" s="69">
        <f t="shared" si="24"/>
        <v>948972</v>
      </c>
      <c r="AV50" s="118">
        <f t="shared" si="22"/>
        <v>152889.93333333329</v>
      </c>
      <c r="AW50" s="118">
        <f t="shared" si="23"/>
        <v>111643.76470588233</v>
      </c>
      <c r="AX50" s="68">
        <f t="shared" si="25"/>
        <v>1213505.6980392158</v>
      </c>
      <c r="AY50" s="68">
        <f t="shared" si="13"/>
        <v>3964.1503267973858</v>
      </c>
      <c r="AZ50" s="73">
        <f t="shared" si="14"/>
        <v>8941197.2980392165</v>
      </c>
      <c r="BA50" s="60">
        <v>8307392.7613104526</v>
      </c>
      <c r="BB50" s="162">
        <f t="shared" si="15"/>
        <v>633804.53672876395</v>
      </c>
      <c r="BC50" s="77">
        <f t="shared" si="3"/>
        <v>7.6294037725114663</v>
      </c>
      <c r="BF50" s="156"/>
    </row>
    <row r="51" spans="1:58">
      <c r="A51" s="95" t="s">
        <v>57</v>
      </c>
      <c r="B51" s="56" t="s">
        <v>216</v>
      </c>
      <c r="C51" s="149" t="s">
        <v>219</v>
      </c>
      <c r="D51" s="152">
        <v>18</v>
      </c>
      <c r="E51" s="58">
        <v>429</v>
      </c>
      <c r="F51" s="58">
        <v>47</v>
      </c>
      <c r="G51" s="59">
        <f t="shared" si="5"/>
        <v>23.833333333333332</v>
      </c>
      <c r="H51" s="61" t="s">
        <v>113</v>
      </c>
      <c r="I51" s="63">
        <v>0</v>
      </c>
      <c r="J51" s="63">
        <v>6.5460000000000003</v>
      </c>
      <c r="K51" s="63">
        <v>0</v>
      </c>
      <c r="L51" s="63">
        <v>0</v>
      </c>
      <c r="M51" s="63">
        <v>3.5459999999999998</v>
      </c>
      <c r="N51" s="63">
        <v>0</v>
      </c>
      <c r="O51" s="63">
        <v>0</v>
      </c>
      <c r="P51" s="63">
        <v>2.7280000000000002</v>
      </c>
      <c r="Q51" s="63">
        <v>0</v>
      </c>
      <c r="R51" s="63">
        <v>0</v>
      </c>
      <c r="S51" s="63">
        <v>6.5460000000000003</v>
      </c>
      <c r="T51" s="63">
        <v>1</v>
      </c>
      <c r="U51" s="63">
        <v>0</v>
      </c>
      <c r="V51" s="63">
        <v>7</v>
      </c>
      <c r="W51" s="63">
        <v>0</v>
      </c>
      <c r="X51" s="62">
        <f t="shared" si="6"/>
        <v>27.366</v>
      </c>
      <c r="Y51" s="63">
        <f t="shared" si="7"/>
        <v>1.5203333333333333</v>
      </c>
      <c r="Z51" s="65">
        <v>20350</v>
      </c>
      <c r="AA51" s="65">
        <v>20600</v>
      </c>
      <c r="AB51" s="65">
        <v>20950</v>
      </c>
      <c r="AC51" s="65">
        <v>20700</v>
      </c>
      <c r="AD51" s="65">
        <v>21200</v>
      </c>
      <c r="AE51" s="65">
        <v>21650</v>
      </c>
      <c r="AF51" s="65">
        <v>21280</v>
      </c>
      <c r="AG51" s="65">
        <v>22100</v>
      </c>
      <c r="AH51" s="65">
        <v>23080</v>
      </c>
      <c r="AI51" s="65">
        <v>22130</v>
      </c>
      <c r="AJ51" s="65">
        <v>23280</v>
      </c>
      <c r="AK51" s="65">
        <v>24930</v>
      </c>
      <c r="AL51" s="65">
        <v>23250</v>
      </c>
      <c r="AM51" s="65">
        <v>25150</v>
      </c>
      <c r="AN51" s="65">
        <v>27100</v>
      </c>
      <c r="AO51" s="53">
        <f t="shared" si="8"/>
        <v>7484189.7599999998</v>
      </c>
      <c r="AP51" s="72"/>
      <c r="AQ51" s="71"/>
      <c r="AR51" s="71">
        <f t="shared" si="21"/>
        <v>492588</v>
      </c>
      <c r="AS51" s="69"/>
      <c r="AT51" s="69"/>
      <c r="AU51" s="69">
        <f t="shared" si="24"/>
        <v>1018015.2</v>
      </c>
      <c r="AV51" s="118">
        <f t="shared" si="22"/>
        <v>186636.11999999988</v>
      </c>
      <c r="AW51" s="118">
        <f>F51/E51*$AU$6*12*X51</f>
        <v>111530.80279720279</v>
      </c>
      <c r="AX51" s="68">
        <f t="shared" si="25"/>
        <v>1316182.1227972026</v>
      </c>
      <c r="AY51" s="68">
        <f t="shared" si="13"/>
        <v>4007.9603729603723</v>
      </c>
      <c r="AZ51" s="73">
        <f t="shared" si="14"/>
        <v>9292959.8827972021</v>
      </c>
      <c r="BA51" s="60">
        <v>8441361.7695808914</v>
      </c>
      <c r="BB51" s="162">
        <f t="shared" si="15"/>
        <v>851598.11321631074</v>
      </c>
      <c r="BC51" s="77">
        <f t="shared" si="3"/>
        <v>10.088397304391236</v>
      </c>
      <c r="BF51" s="156"/>
    </row>
    <row r="52" spans="1:58">
      <c r="A52" s="96" t="s">
        <v>59</v>
      </c>
      <c r="B52" s="56" t="s">
        <v>220</v>
      </c>
      <c r="C52" s="149" t="s">
        <v>223</v>
      </c>
      <c r="D52" s="152">
        <v>18</v>
      </c>
      <c r="E52" s="58">
        <v>408</v>
      </c>
      <c r="F52" s="58">
        <v>19</v>
      </c>
      <c r="G52" s="59">
        <f t="shared" si="5"/>
        <v>22.666666666666668</v>
      </c>
      <c r="H52" s="61" t="s">
        <v>113</v>
      </c>
      <c r="I52" s="63">
        <v>0</v>
      </c>
      <c r="J52" s="63">
        <v>0</v>
      </c>
      <c r="K52" s="63">
        <v>0</v>
      </c>
      <c r="L52" s="63">
        <v>0.182</v>
      </c>
      <c r="M52" s="63">
        <v>5</v>
      </c>
      <c r="N52" s="63">
        <v>0</v>
      </c>
      <c r="O52" s="63">
        <v>0</v>
      </c>
      <c r="P52" s="63">
        <v>5</v>
      </c>
      <c r="Q52" s="63">
        <v>0</v>
      </c>
      <c r="R52" s="63">
        <v>0.182</v>
      </c>
      <c r="S52" s="63">
        <v>3</v>
      </c>
      <c r="T52" s="63">
        <v>1</v>
      </c>
      <c r="U52" s="63">
        <v>0</v>
      </c>
      <c r="V52" s="63">
        <v>8</v>
      </c>
      <c r="W52" s="63">
        <v>3</v>
      </c>
      <c r="X52" s="62">
        <f t="shared" si="6"/>
        <v>25.364000000000001</v>
      </c>
      <c r="Y52" s="63">
        <f t="shared" si="7"/>
        <v>1.4091111111111112</v>
      </c>
      <c r="Z52" s="65">
        <v>20350</v>
      </c>
      <c r="AA52" s="65">
        <v>20600</v>
      </c>
      <c r="AB52" s="65">
        <v>20950</v>
      </c>
      <c r="AC52" s="65">
        <v>20700</v>
      </c>
      <c r="AD52" s="65">
        <v>21200</v>
      </c>
      <c r="AE52" s="65">
        <v>21650</v>
      </c>
      <c r="AF52" s="65">
        <v>21280</v>
      </c>
      <c r="AG52" s="65">
        <v>22100</v>
      </c>
      <c r="AH52" s="65">
        <v>23080</v>
      </c>
      <c r="AI52" s="65">
        <v>22130</v>
      </c>
      <c r="AJ52" s="65">
        <v>23280</v>
      </c>
      <c r="AK52" s="65">
        <v>24930</v>
      </c>
      <c r="AL52" s="65">
        <v>23250</v>
      </c>
      <c r="AM52" s="65">
        <v>25150</v>
      </c>
      <c r="AN52" s="65">
        <v>27100</v>
      </c>
      <c r="AO52" s="53">
        <f t="shared" si="8"/>
        <v>7218780.7200000007</v>
      </c>
      <c r="AP52" s="72"/>
      <c r="AQ52" s="71"/>
      <c r="AR52" s="71">
        <f t="shared" si="21"/>
        <v>456552</v>
      </c>
      <c r="AS52" s="69"/>
      <c r="AT52" s="69"/>
      <c r="AU52" s="69">
        <f t="shared" si="24"/>
        <v>943540.79999999993</v>
      </c>
      <c r="AV52" s="118">
        <f t="shared" si="22"/>
        <v>62902.720000000118</v>
      </c>
      <c r="AW52" s="118">
        <f t="shared" si="23"/>
        <v>43939.4</v>
      </c>
      <c r="AX52" s="68">
        <f t="shared" si="25"/>
        <v>1050382.92</v>
      </c>
      <c r="AY52" s="68">
        <f t="shared" si="13"/>
        <v>3451.0294117647054</v>
      </c>
      <c r="AZ52" s="73">
        <f t="shared" si="14"/>
        <v>8725715.6400000006</v>
      </c>
      <c r="BA52" s="60">
        <v>8267254.2135688504</v>
      </c>
      <c r="BB52" s="162">
        <f t="shared" si="15"/>
        <v>458461.42643115018</v>
      </c>
      <c r="BC52" s="77">
        <f t="shared" si="3"/>
        <v>5.5455102091657977</v>
      </c>
      <c r="BF52" s="156"/>
    </row>
    <row r="53" spans="1:58">
      <c r="A53" s="89" t="s">
        <v>61</v>
      </c>
      <c r="B53" s="56" t="s">
        <v>224</v>
      </c>
      <c r="C53" s="149" t="s">
        <v>227</v>
      </c>
      <c r="D53" s="152">
        <v>18</v>
      </c>
      <c r="E53" s="58">
        <v>428</v>
      </c>
      <c r="F53" s="58">
        <v>44</v>
      </c>
      <c r="G53" s="59">
        <f t="shared" si="5"/>
        <v>23.777777777777779</v>
      </c>
      <c r="H53" s="61" t="s">
        <v>113</v>
      </c>
      <c r="I53" s="63">
        <v>0</v>
      </c>
      <c r="J53" s="63">
        <v>5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3">
        <v>2.3639999999999999</v>
      </c>
      <c r="Q53" s="63">
        <v>0</v>
      </c>
      <c r="R53" s="63">
        <v>0.36399999999999999</v>
      </c>
      <c r="S53" s="63">
        <v>4.2729999999999997</v>
      </c>
      <c r="T53" s="63">
        <v>0</v>
      </c>
      <c r="U53" s="63">
        <v>0</v>
      </c>
      <c r="V53" s="63">
        <v>10.682</v>
      </c>
      <c r="W53" s="63">
        <v>2</v>
      </c>
      <c r="X53" s="62">
        <f t="shared" si="6"/>
        <v>24.683</v>
      </c>
      <c r="Y53" s="63">
        <f t="shared" si="7"/>
        <v>1.3712777777777778</v>
      </c>
      <c r="Z53" s="65">
        <v>20350</v>
      </c>
      <c r="AA53" s="65">
        <v>20600</v>
      </c>
      <c r="AB53" s="65">
        <v>20950</v>
      </c>
      <c r="AC53" s="65">
        <v>20700</v>
      </c>
      <c r="AD53" s="65">
        <v>21200</v>
      </c>
      <c r="AE53" s="65">
        <v>21650</v>
      </c>
      <c r="AF53" s="65">
        <v>21280</v>
      </c>
      <c r="AG53" s="65">
        <v>22100</v>
      </c>
      <c r="AH53" s="65">
        <v>23080</v>
      </c>
      <c r="AI53" s="65">
        <v>22130</v>
      </c>
      <c r="AJ53" s="65">
        <v>23280</v>
      </c>
      <c r="AK53" s="65">
        <v>24930</v>
      </c>
      <c r="AL53" s="65">
        <v>23250</v>
      </c>
      <c r="AM53" s="65">
        <v>25150</v>
      </c>
      <c r="AN53" s="65">
        <v>27100</v>
      </c>
      <c r="AO53" s="53">
        <f t="shared" si="8"/>
        <v>7027529.5199999996</v>
      </c>
      <c r="AP53" s="72"/>
      <c r="AQ53" s="71"/>
      <c r="AR53" s="71">
        <f t="shared" si="21"/>
        <v>444294</v>
      </c>
      <c r="AS53" s="69"/>
      <c r="AT53" s="69"/>
      <c r="AU53" s="69">
        <f t="shared" si="24"/>
        <v>918207.60000000009</v>
      </c>
      <c r="AV53" s="118">
        <f t="shared" si="22"/>
        <v>163236.90666666673</v>
      </c>
      <c r="AW53" s="118">
        <f t="shared" si="23"/>
        <v>94395.173831775712</v>
      </c>
      <c r="AX53" s="68">
        <f t="shared" si="25"/>
        <v>1175839.6804984426</v>
      </c>
      <c r="AY53" s="68">
        <f t="shared" si="13"/>
        <v>3969.8026998961586</v>
      </c>
      <c r="AZ53" s="73">
        <f t="shared" si="14"/>
        <v>8647663.2004984431</v>
      </c>
      <c r="BA53" s="60">
        <v>8798974.0385472029</v>
      </c>
      <c r="BB53" s="162">
        <f t="shared" si="15"/>
        <v>-151310.83804875985</v>
      </c>
      <c r="BC53" s="77">
        <f t="shared" si="3"/>
        <v>-1.7196418285346198</v>
      </c>
      <c r="BF53" s="156"/>
    </row>
    <row r="54" spans="1:58">
      <c r="A54" s="90" t="s">
        <v>67</v>
      </c>
      <c r="B54" s="56" t="s">
        <v>228</v>
      </c>
      <c r="C54" s="149" t="s">
        <v>231</v>
      </c>
      <c r="D54" s="152">
        <v>18</v>
      </c>
      <c r="E54" s="58">
        <v>408</v>
      </c>
      <c r="F54" s="58">
        <v>14</v>
      </c>
      <c r="G54" s="59">
        <f t="shared" si="5"/>
        <v>22.666666666666668</v>
      </c>
      <c r="H54" s="61" t="s">
        <v>113</v>
      </c>
      <c r="I54" s="63">
        <v>2</v>
      </c>
      <c r="J54" s="63">
        <v>2</v>
      </c>
      <c r="K54" s="63">
        <v>0</v>
      </c>
      <c r="L54" s="63">
        <v>0</v>
      </c>
      <c r="M54" s="63">
        <v>3</v>
      </c>
      <c r="N54" s="63">
        <v>0</v>
      </c>
      <c r="O54" s="63">
        <v>0</v>
      </c>
      <c r="P54" s="63">
        <v>7</v>
      </c>
      <c r="Q54" s="63">
        <v>0</v>
      </c>
      <c r="R54" s="63">
        <v>0</v>
      </c>
      <c r="S54" s="63">
        <v>5.3630000000000004</v>
      </c>
      <c r="T54" s="63">
        <v>2</v>
      </c>
      <c r="U54" s="63">
        <v>0</v>
      </c>
      <c r="V54" s="63">
        <v>4.5449999999999999</v>
      </c>
      <c r="W54" s="63">
        <v>0</v>
      </c>
      <c r="X54" s="62">
        <f t="shared" si="6"/>
        <v>25.908000000000001</v>
      </c>
      <c r="Y54" s="63">
        <f t="shared" si="7"/>
        <v>1.4393333333333334</v>
      </c>
      <c r="Z54" s="65">
        <v>20350</v>
      </c>
      <c r="AA54" s="65">
        <v>20600</v>
      </c>
      <c r="AB54" s="65">
        <v>20950</v>
      </c>
      <c r="AC54" s="65">
        <v>20700</v>
      </c>
      <c r="AD54" s="65">
        <v>21200</v>
      </c>
      <c r="AE54" s="65">
        <v>21650</v>
      </c>
      <c r="AF54" s="65">
        <v>21280</v>
      </c>
      <c r="AG54" s="65">
        <v>22100</v>
      </c>
      <c r="AH54" s="65">
        <v>23080</v>
      </c>
      <c r="AI54" s="65">
        <v>22130</v>
      </c>
      <c r="AJ54" s="65">
        <v>23280</v>
      </c>
      <c r="AK54" s="65">
        <v>24930</v>
      </c>
      <c r="AL54" s="65">
        <v>23250</v>
      </c>
      <c r="AM54" s="65">
        <v>25150</v>
      </c>
      <c r="AN54" s="65">
        <v>27100</v>
      </c>
      <c r="AO54" s="53">
        <f t="shared" si="8"/>
        <v>7070608.6799999997</v>
      </c>
      <c r="AP54" s="72"/>
      <c r="AQ54" s="71"/>
      <c r="AR54" s="71">
        <f t="shared" si="21"/>
        <v>466344</v>
      </c>
      <c r="AS54" s="69"/>
      <c r="AT54" s="69"/>
      <c r="AU54" s="69">
        <f t="shared" si="24"/>
        <v>963777.60000000009</v>
      </c>
      <c r="AV54" s="118">
        <f t="shared" si="22"/>
        <v>64251.840000000127</v>
      </c>
      <c r="AW54" s="118">
        <f t="shared" si="23"/>
        <v>33070.800000000003</v>
      </c>
      <c r="AX54" s="68">
        <f t="shared" si="25"/>
        <v>1061100.2400000002</v>
      </c>
      <c r="AY54" s="68">
        <f t="shared" si="13"/>
        <v>3413.0392156862749</v>
      </c>
      <c r="AZ54" s="73">
        <f t="shared" si="14"/>
        <v>8598052.9199999999</v>
      </c>
      <c r="BA54" s="60">
        <v>7924319.3418155294</v>
      </c>
      <c r="BB54" s="162">
        <f t="shared" si="15"/>
        <v>673733.57818447053</v>
      </c>
      <c r="BC54" s="77">
        <f t="shared" si="3"/>
        <v>8.5021002955960228</v>
      </c>
      <c r="BF54" s="156"/>
    </row>
    <row r="55" spans="1:58" ht="15.75" thickBot="1">
      <c r="A55" s="101" t="s">
        <v>75</v>
      </c>
      <c r="B55" s="102" t="s">
        <v>232</v>
      </c>
      <c r="C55" s="150" t="s">
        <v>235</v>
      </c>
      <c r="D55" s="153">
        <v>18</v>
      </c>
      <c r="E55" s="104">
        <v>431</v>
      </c>
      <c r="F55" s="104">
        <v>57</v>
      </c>
      <c r="G55" s="105">
        <f t="shared" si="5"/>
        <v>23.944444444444443</v>
      </c>
      <c r="H55" s="103" t="s">
        <v>113</v>
      </c>
      <c r="I55" s="107">
        <v>0</v>
      </c>
      <c r="J55" s="107">
        <v>5</v>
      </c>
      <c r="K55" s="107">
        <v>0</v>
      </c>
      <c r="L55" s="107">
        <v>0.82</v>
      </c>
      <c r="M55" s="107">
        <v>2.95</v>
      </c>
      <c r="N55" s="107">
        <v>0</v>
      </c>
      <c r="O55" s="107">
        <v>0</v>
      </c>
      <c r="P55" s="107">
        <v>3.86</v>
      </c>
      <c r="Q55" s="107">
        <v>0</v>
      </c>
      <c r="R55" s="107">
        <v>0.86</v>
      </c>
      <c r="S55" s="107">
        <v>4.82</v>
      </c>
      <c r="T55" s="107">
        <v>1</v>
      </c>
      <c r="U55" s="107">
        <v>0</v>
      </c>
      <c r="V55" s="107">
        <v>3.31</v>
      </c>
      <c r="W55" s="107">
        <v>3</v>
      </c>
      <c r="X55" s="106">
        <f t="shared" si="6"/>
        <v>25.619999999999997</v>
      </c>
      <c r="Y55" s="107">
        <f t="shared" si="7"/>
        <v>1.4233333333333331</v>
      </c>
      <c r="Z55" s="78">
        <v>20350</v>
      </c>
      <c r="AA55" s="78">
        <v>20600</v>
      </c>
      <c r="AB55" s="78">
        <v>20950</v>
      </c>
      <c r="AC55" s="78">
        <v>20700</v>
      </c>
      <c r="AD55" s="78">
        <v>21200</v>
      </c>
      <c r="AE55" s="78">
        <v>21650</v>
      </c>
      <c r="AF55" s="78">
        <v>21280</v>
      </c>
      <c r="AG55" s="78">
        <v>22100</v>
      </c>
      <c r="AH55" s="78">
        <v>23080</v>
      </c>
      <c r="AI55" s="78">
        <v>22130</v>
      </c>
      <c r="AJ55" s="78">
        <v>23280</v>
      </c>
      <c r="AK55" s="78">
        <v>24930</v>
      </c>
      <c r="AL55" s="78">
        <v>23250</v>
      </c>
      <c r="AM55" s="78">
        <v>25150</v>
      </c>
      <c r="AN55" s="78">
        <v>27100</v>
      </c>
      <c r="AO55" s="79">
        <f t="shared" si="8"/>
        <v>7062454.8000000007</v>
      </c>
      <c r="AP55" s="80"/>
      <c r="AQ55" s="81"/>
      <c r="AR55" s="81">
        <f t="shared" si="21"/>
        <v>461159.99999999988</v>
      </c>
      <c r="AS55" s="82"/>
      <c r="AT55" s="82"/>
      <c r="AU55" s="82">
        <f t="shared" si="24"/>
        <v>953063.99999999977</v>
      </c>
      <c r="AV55" s="119">
        <f t="shared" si="22"/>
        <v>185317.99999999985</v>
      </c>
      <c r="AW55" s="119">
        <f t="shared" si="23"/>
        <v>126043.26682134569</v>
      </c>
      <c r="AX55" s="83">
        <f t="shared" si="25"/>
        <v>1264425.2668213453</v>
      </c>
      <c r="AY55" s="83">
        <f t="shared" si="13"/>
        <v>4112.7545759216282</v>
      </c>
      <c r="AZ55" s="84">
        <f t="shared" si="14"/>
        <v>8788040.0668213461</v>
      </c>
      <c r="BA55" s="85">
        <v>8765839.5522402022</v>
      </c>
      <c r="BB55" s="163">
        <f t="shared" si="15"/>
        <v>22200.514581143856</v>
      </c>
      <c r="BC55" s="86">
        <f t="shared" si="3"/>
        <v>0.25326170355776867</v>
      </c>
      <c r="BF55" s="156"/>
    </row>
    <row r="56" spans="1:58" ht="30" customHeight="1"/>
    <row r="57" spans="1:58">
      <c r="I57" s="178" t="s">
        <v>286</v>
      </c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</row>
    <row r="58" spans="1:58">
      <c r="I58" s="178" t="s">
        <v>269</v>
      </c>
      <c r="J58" s="178"/>
      <c r="K58" s="178"/>
      <c r="L58" s="178" t="s">
        <v>270</v>
      </c>
      <c r="M58" s="178"/>
      <c r="N58" s="178"/>
      <c r="O58" s="178" t="s">
        <v>271</v>
      </c>
      <c r="P58" s="178"/>
      <c r="Q58" s="178"/>
      <c r="R58" s="178" t="s">
        <v>272</v>
      </c>
      <c r="S58" s="178"/>
      <c r="T58" s="178"/>
      <c r="U58" s="178" t="s">
        <v>273</v>
      </c>
      <c r="V58" s="178"/>
      <c r="W58" s="178"/>
    </row>
    <row r="59" spans="1:58" ht="36">
      <c r="I59" s="117" t="s">
        <v>274</v>
      </c>
      <c r="J59" s="117" t="s">
        <v>275</v>
      </c>
      <c r="K59" s="117" t="s">
        <v>276</v>
      </c>
      <c r="L59" s="117" t="s">
        <v>274</v>
      </c>
      <c r="M59" s="117" t="s">
        <v>275</v>
      </c>
      <c r="N59" s="117" t="s">
        <v>276</v>
      </c>
      <c r="O59" s="117" t="s">
        <v>274</v>
      </c>
      <c r="P59" s="117" t="s">
        <v>275</v>
      </c>
      <c r="Q59" s="117" t="s">
        <v>276</v>
      </c>
      <c r="R59" s="117" t="s">
        <v>274</v>
      </c>
      <c r="S59" s="117" t="s">
        <v>275</v>
      </c>
      <c r="T59" s="117" t="s">
        <v>276</v>
      </c>
      <c r="U59" s="117" t="s">
        <v>274</v>
      </c>
      <c r="V59" s="117" t="s">
        <v>275</v>
      </c>
      <c r="W59" s="117" t="s">
        <v>276</v>
      </c>
    </row>
    <row r="60" spans="1:58">
      <c r="I60" s="116">
        <v>20350</v>
      </c>
      <c r="J60" s="116">
        <v>20600</v>
      </c>
      <c r="K60" s="116">
        <v>20950</v>
      </c>
      <c r="L60" s="116">
        <v>20700</v>
      </c>
      <c r="M60" s="116">
        <v>21200</v>
      </c>
      <c r="N60" s="116">
        <v>21650</v>
      </c>
      <c r="O60" s="116">
        <v>21280</v>
      </c>
      <c r="P60" s="116">
        <v>22100</v>
      </c>
      <c r="Q60" s="116">
        <v>23080</v>
      </c>
      <c r="R60" s="116">
        <v>22130</v>
      </c>
      <c r="S60" s="116">
        <v>23280</v>
      </c>
      <c r="T60" s="116">
        <v>24930</v>
      </c>
      <c r="U60" s="116">
        <v>23250</v>
      </c>
      <c r="V60" s="116">
        <v>25150</v>
      </c>
      <c r="W60" s="116">
        <v>27100</v>
      </c>
    </row>
  </sheetData>
  <mergeCells count="31">
    <mergeCell ref="BB5:BC6"/>
    <mergeCell ref="F6:F7"/>
    <mergeCell ref="AX5:AX7"/>
    <mergeCell ref="AZ5:AZ7"/>
    <mergeCell ref="BA5:BA7"/>
    <mergeCell ref="O6:Q6"/>
    <mergeCell ref="Z5:AN5"/>
    <mergeCell ref="Z6:AB6"/>
    <mergeCell ref="AC6:AE6"/>
    <mergeCell ref="AF6:AH6"/>
    <mergeCell ref="AI6:AK6"/>
    <mergeCell ref="AL6:AN6"/>
    <mergeCell ref="D5:G5"/>
    <mergeCell ref="H5:H7"/>
    <mergeCell ref="D6:D7"/>
    <mergeCell ref="E6:E7"/>
    <mergeCell ref="I58:K58"/>
    <mergeCell ref="L58:N58"/>
    <mergeCell ref="O58:Q58"/>
    <mergeCell ref="R58:T58"/>
    <mergeCell ref="U58:W58"/>
    <mergeCell ref="G6:G7"/>
    <mergeCell ref="I6:K6"/>
    <mergeCell ref="L6:N6"/>
    <mergeCell ref="I57:W57"/>
    <mergeCell ref="AV5:AW6"/>
    <mergeCell ref="I5:W5"/>
    <mergeCell ref="X5:X7"/>
    <mergeCell ref="Y5:Y7"/>
    <mergeCell ref="R6:T6"/>
    <mergeCell ref="U6:W6"/>
  </mergeCells>
  <pageMargins left="0.25" right="0.25" top="0.75" bottom="0.75" header="0.3" footer="0.3"/>
  <pageSetup paperSize="8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I52"/>
  <sheetViews>
    <sheetView zoomScale="90" zoomScaleNormal="90" workbookViewId="0">
      <pane ySplit="4" topLeftCell="A5" activePane="bottomLeft" state="frozen"/>
      <selection pane="bottomLeft" activeCell="X6" sqref="X6"/>
    </sheetView>
  </sheetViews>
  <sheetFormatPr defaultRowHeight="15"/>
  <cols>
    <col min="1" max="1" width="3.28515625" bestFit="1" customWidth="1"/>
    <col min="2" max="2" width="6.140625" customWidth="1"/>
    <col min="3" max="3" width="16" bestFit="1" customWidth="1"/>
    <col min="4" max="4" width="11.140625" bestFit="1" customWidth="1"/>
    <col min="5" max="5" width="10" customWidth="1"/>
    <col min="6" max="6" width="11" customWidth="1"/>
    <col min="7" max="7" width="37.42578125" customWidth="1"/>
    <col min="8" max="8" width="5.7109375" customWidth="1"/>
    <col min="9" max="9" width="4" customWidth="1"/>
    <col min="10" max="16" width="5.28515625" customWidth="1"/>
    <col min="17" max="17" width="6" customWidth="1"/>
    <col min="18" max="22" width="5.28515625" customWidth="1"/>
    <col min="23" max="23" width="5.85546875" customWidth="1"/>
    <col min="24" max="37" width="5.28515625" customWidth="1"/>
    <col min="38" max="38" width="3.28515625" customWidth="1"/>
    <col min="39" max="40" width="8.140625" customWidth="1"/>
    <col min="41" max="42" width="5.7109375" customWidth="1"/>
    <col min="43" max="44" width="8.140625" customWidth="1"/>
    <col min="45" max="45" width="5.7109375" customWidth="1"/>
    <col min="46" max="46" width="12.85546875" customWidth="1"/>
    <col min="47" max="47" width="5.85546875" customWidth="1"/>
    <col min="48" max="51" width="6.85546875" customWidth="1"/>
    <col min="52" max="52" width="5.85546875" customWidth="1"/>
    <col min="53" max="54" width="6" style="36" customWidth="1"/>
    <col min="55" max="56" width="6" style="31" customWidth="1"/>
    <col min="57" max="57" width="5.85546875" customWidth="1"/>
    <col min="58" max="59" width="11.5703125" customWidth="1"/>
    <col min="60" max="61" width="9.42578125" customWidth="1"/>
    <col min="62" max="62" width="4.28515625" customWidth="1"/>
    <col min="63" max="65" width="6.5703125" customWidth="1"/>
    <col min="67" max="67" width="18.5703125" bestFit="1" customWidth="1"/>
  </cols>
  <sheetData>
    <row r="2" spans="1:61" s="30" customFormat="1" ht="15.75" customHeight="1">
      <c r="J2" s="210" t="s">
        <v>0</v>
      </c>
      <c r="K2" s="210"/>
      <c r="L2" s="210"/>
      <c r="M2" s="210"/>
      <c r="N2" s="210"/>
      <c r="O2" s="210"/>
      <c r="P2" s="204" t="s">
        <v>1</v>
      </c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11" t="s">
        <v>2</v>
      </c>
      <c r="AC2" s="211"/>
      <c r="AD2" s="211"/>
      <c r="AE2" s="211"/>
      <c r="AF2" s="211"/>
      <c r="AG2" s="211"/>
      <c r="AH2" s="211"/>
      <c r="AI2" s="211"/>
      <c r="AJ2" s="211"/>
      <c r="AK2" s="211"/>
      <c r="AM2" s="212" t="s">
        <v>3</v>
      </c>
      <c r="AN2" s="212"/>
      <c r="AO2" s="212"/>
      <c r="AP2" s="212"/>
      <c r="AQ2" s="212"/>
      <c r="AR2" s="212"/>
      <c r="AS2" s="212"/>
      <c r="AT2" s="212"/>
      <c r="AV2" s="214" t="s">
        <v>245</v>
      </c>
      <c r="AW2" s="215"/>
      <c r="AX2" s="215"/>
      <c r="AY2" s="216"/>
      <c r="BA2" s="221" t="s">
        <v>240</v>
      </c>
      <c r="BB2" s="221"/>
      <c r="BC2" s="221"/>
      <c r="BD2" s="221"/>
      <c r="BF2" s="220" t="s">
        <v>243</v>
      </c>
      <c r="BG2" s="220"/>
      <c r="BH2" s="220"/>
      <c r="BI2" s="220"/>
    </row>
    <row r="3" spans="1:61" s="33" customFormat="1" ht="28.5" customHeight="1">
      <c r="J3" s="196" t="s">
        <v>4</v>
      </c>
      <c r="K3" s="196"/>
      <c r="L3" s="196" t="s">
        <v>5</v>
      </c>
      <c r="M3" s="196"/>
      <c r="N3" s="196"/>
      <c r="O3" s="196"/>
      <c r="P3" s="213" t="s">
        <v>6</v>
      </c>
      <c r="Q3" s="213"/>
      <c r="R3" s="213"/>
      <c r="S3" s="213"/>
      <c r="T3" s="213"/>
      <c r="U3" s="213"/>
      <c r="V3" s="213" t="s">
        <v>7</v>
      </c>
      <c r="W3" s="213"/>
      <c r="X3" s="213"/>
      <c r="Y3" s="213"/>
      <c r="Z3" s="213"/>
      <c r="AA3" s="213"/>
      <c r="AB3" s="209" t="s">
        <v>6</v>
      </c>
      <c r="AC3" s="209"/>
      <c r="AD3" s="209"/>
      <c r="AE3" s="209"/>
      <c r="AF3" s="209"/>
      <c r="AG3" s="209" t="s">
        <v>7</v>
      </c>
      <c r="AH3" s="209"/>
      <c r="AI3" s="209"/>
      <c r="AJ3" s="209"/>
      <c r="AK3" s="209"/>
      <c r="AM3" s="212"/>
      <c r="AN3" s="212"/>
      <c r="AO3" s="212"/>
      <c r="AP3" s="212"/>
      <c r="AQ3" s="212"/>
      <c r="AR3" s="212"/>
      <c r="AS3" s="212"/>
      <c r="AT3" s="212"/>
      <c r="AV3" s="217"/>
      <c r="AW3" s="218"/>
      <c r="AX3" s="218"/>
      <c r="AY3" s="219"/>
      <c r="BA3" s="222" t="s">
        <v>239</v>
      </c>
      <c r="BB3" s="222"/>
      <c r="BC3" s="221" t="s">
        <v>238</v>
      </c>
      <c r="BD3" s="221"/>
      <c r="BF3" s="220"/>
      <c r="BG3" s="220"/>
      <c r="BH3" s="220"/>
      <c r="BI3" s="220"/>
    </row>
    <row r="4" spans="1:61" ht="53.25" customHeight="1">
      <c r="A4" s="1" t="s">
        <v>8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13</v>
      </c>
      <c r="G4" s="1" t="s">
        <v>14</v>
      </c>
      <c r="H4" s="2" t="s">
        <v>15</v>
      </c>
      <c r="I4" s="2" t="s">
        <v>16</v>
      </c>
      <c r="J4" s="49" t="s">
        <v>17</v>
      </c>
      <c r="K4" s="49" t="s">
        <v>18</v>
      </c>
      <c r="L4" s="49" t="s">
        <v>17</v>
      </c>
      <c r="M4" s="49" t="s">
        <v>18</v>
      </c>
      <c r="N4" s="49" t="s">
        <v>19</v>
      </c>
      <c r="O4" s="49" t="s">
        <v>20</v>
      </c>
      <c r="P4" s="29" t="s">
        <v>17</v>
      </c>
      <c r="Q4" s="29" t="s">
        <v>21</v>
      </c>
      <c r="R4" s="29" t="s">
        <v>22</v>
      </c>
      <c r="S4" s="29" t="s">
        <v>19</v>
      </c>
      <c r="T4" s="29" t="s">
        <v>23</v>
      </c>
      <c r="U4" s="29" t="s">
        <v>24</v>
      </c>
      <c r="V4" s="29" t="s">
        <v>17</v>
      </c>
      <c r="W4" s="29" t="s">
        <v>21</v>
      </c>
      <c r="X4" s="29" t="s">
        <v>22</v>
      </c>
      <c r="Y4" s="29" t="s">
        <v>19</v>
      </c>
      <c r="Z4" s="29" t="s">
        <v>23</v>
      </c>
      <c r="AA4" s="29" t="s">
        <v>24</v>
      </c>
      <c r="AB4" s="50" t="s">
        <v>17</v>
      </c>
      <c r="AC4" s="50" t="s">
        <v>21</v>
      </c>
      <c r="AD4" s="50" t="s">
        <v>19</v>
      </c>
      <c r="AE4" s="50" t="s">
        <v>23</v>
      </c>
      <c r="AF4" s="50" t="s">
        <v>24</v>
      </c>
      <c r="AG4" s="50" t="s">
        <v>17</v>
      </c>
      <c r="AH4" s="50" t="s">
        <v>21</v>
      </c>
      <c r="AI4" s="50" t="s">
        <v>19</v>
      </c>
      <c r="AJ4" s="50" t="s">
        <v>23</v>
      </c>
      <c r="AK4" s="50" t="s">
        <v>24</v>
      </c>
      <c r="AM4" s="3" t="s">
        <v>25</v>
      </c>
      <c r="AN4" s="3" t="s">
        <v>26</v>
      </c>
      <c r="AO4" s="3" t="s">
        <v>27</v>
      </c>
      <c r="AP4" s="3" t="s">
        <v>28</v>
      </c>
      <c r="AQ4" s="3" t="s">
        <v>29</v>
      </c>
      <c r="AR4" s="3" t="s">
        <v>30</v>
      </c>
      <c r="AS4" s="3" t="s">
        <v>31</v>
      </c>
      <c r="AT4" s="4" t="s">
        <v>32</v>
      </c>
      <c r="AV4" s="5" t="s">
        <v>244</v>
      </c>
      <c r="AW4" s="5" t="s">
        <v>242</v>
      </c>
      <c r="AX4" s="5" t="s">
        <v>33</v>
      </c>
      <c r="AY4" s="5" t="s">
        <v>34</v>
      </c>
      <c r="BA4" s="34" t="s">
        <v>236</v>
      </c>
      <c r="BB4" s="34" t="s">
        <v>237</v>
      </c>
      <c r="BC4" s="37" t="s">
        <v>236</v>
      </c>
      <c r="BD4" s="37" t="s">
        <v>237</v>
      </c>
      <c r="BF4" s="5" t="s">
        <v>241</v>
      </c>
      <c r="BG4" s="5" t="s">
        <v>242</v>
      </c>
      <c r="BH4" s="5" t="s">
        <v>33</v>
      </c>
      <c r="BI4" s="5" t="s">
        <v>34</v>
      </c>
    </row>
    <row r="5" spans="1:61" ht="16.5" customHeight="1">
      <c r="A5" s="38"/>
      <c r="B5" s="38"/>
      <c r="C5" s="38"/>
      <c r="D5" s="38"/>
      <c r="E5" s="38"/>
      <c r="F5" s="38"/>
      <c r="G5" s="38"/>
      <c r="H5" s="39"/>
      <c r="I5" s="39"/>
      <c r="J5" s="38"/>
      <c r="K5" s="38"/>
      <c r="L5" s="38"/>
      <c r="M5" s="38"/>
      <c r="N5" s="38"/>
      <c r="O5" s="38"/>
      <c r="P5" s="46">
        <f t="shared" ref="P5:W5" si="0">SUM(P6:P52)</f>
        <v>260</v>
      </c>
      <c r="Q5" s="46">
        <f t="shared" si="0"/>
        <v>5629</v>
      </c>
      <c r="R5" s="46">
        <f t="shared" si="0"/>
        <v>281</v>
      </c>
      <c r="S5" s="46">
        <f t="shared" si="0"/>
        <v>18</v>
      </c>
      <c r="T5" s="46">
        <f t="shared" si="0"/>
        <v>24</v>
      </c>
      <c r="U5" s="46">
        <f t="shared" si="0"/>
        <v>176</v>
      </c>
      <c r="V5" s="46">
        <f t="shared" si="0"/>
        <v>182</v>
      </c>
      <c r="W5" s="46">
        <f t="shared" si="0"/>
        <v>3868</v>
      </c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40"/>
      <c r="AM5" s="41"/>
      <c r="AN5" s="41"/>
      <c r="AO5" s="41"/>
      <c r="AP5" s="41"/>
      <c r="AQ5" s="41"/>
      <c r="AR5" s="41"/>
      <c r="AS5" s="41"/>
      <c r="AT5" s="42"/>
      <c r="AU5" s="40"/>
      <c r="AV5" s="43"/>
      <c r="AW5" s="43"/>
      <c r="AX5" s="43"/>
      <c r="AY5" s="43"/>
      <c r="AZ5" s="40"/>
      <c r="BA5" s="44"/>
      <c r="BB5" s="44"/>
      <c r="BC5" s="45"/>
      <c r="BD5" s="45"/>
      <c r="BE5" s="40"/>
      <c r="BF5" s="46">
        <f t="shared" ref="BF5:BI5" si="1">SUM(BF6:BF52)</f>
        <v>104854837.81151643</v>
      </c>
      <c r="BG5" s="46">
        <f t="shared" si="1"/>
        <v>102203971.75056981</v>
      </c>
      <c r="BH5" s="46">
        <f t="shared" si="1"/>
        <v>5764550</v>
      </c>
      <c r="BI5" s="46">
        <f t="shared" si="1"/>
        <v>3627027.2</v>
      </c>
    </row>
    <row r="6" spans="1:61">
      <c r="A6" s="6" t="s">
        <v>35</v>
      </c>
      <c r="B6" s="18" t="s">
        <v>50</v>
      </c>
      <c r="C6" s="18" t="s">
        <v>51</v>
      </c>
      <c r="D6" s="48" t="s">
        <v>246</v>
      </c>
      <c r="E6" s="8" t="s">
        <v>251</v>
      </c>
      <c r="F6" s="8" t="s">
        <v>252</v>
      </c>
      <c r="G6" s="8" t="s">
        <v>253</v>
      </c>
      <c r="H6" s="9">
        <v>1</v>
      </c>
      <c r="I6" s="10" t="s">
        <v>38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2</v>
      </c>
      <c r="Q6" s="6">
        <v>26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M6" s="6">
        <f t="shared" ref="AM6:AM7" si="2">P6+AB6</f>
        <v>2</v>
      </c>
      <c r="AN6" s="6">
        <f t="shared" ref="AN6:AN7" si="3">V6+AG6</f>
        <v>0</v>
      </c>
      <c r="AO6" s="6">
        <f t="shared" ref="AO6:AO7" si="4">P6+V6</f>
        <v>2</v>
      </c>
      <c r="AP6" s="6">
        <f t="shared" ref="AP6:AP7" si="5">AB6+AG6</f>
        <v>0</v>
      </c>
      <c r="AQ6" s="6">
        <f t="shared" ref="AQ6:AQ7" si="6">IF(AT6="málotřídka",Q6+W6+AC6+AH6,Q6+AC6)</f>
        <v>26</v>
      </c>
      <c r="AR6" s="6">
        <f t="shared" ref="AR6:AR7" si="7">IF(AT6="málotřídka",0,W6+AH6)</f>
        <v>0</v>
      </c>
      <c r="AS6" s="6">
        <f t="shared" ref="AS6:AS7" si="8">AQ6+AR6</f>
        <v>26</v>
      </c>
      <c r="AT6" s="6" t="str">
        <f t="shared" ref="AT6:AT7" si="9">IF(AO6=0,"speciální škola",IF(AN6=0,"málotřídka","úplná škola"))</f>
        <v>málotřídka</v>
      </c>
      <c r="AV6" s="51">
        <v>24563.256325632563</v>
      </c>
      <c r="AW6" s="6"/>
      <c r="AX6" s="12">
        <v>1320</v>
      </c>
      <c r="AY6" s="6"/>
      <c r="BA6" s="35">
        <v>1</v>
      </c>
      <c r="BB6" s="35">
        <v>1</v>
      </c>
      <c r="BC6" s="32">
        <v>1</v>
      </c>
      <c r="BD6" s="32">
        <v>1</v>
      </c>
      <c r="BF6" s="12">
        <f t="shared" ref="BF6:BF22" si="10">Q6*AV6</f>
        <v>638644.66446644661</v>
      </c>
      <c r="BG6" s="12">
        <f t="shared" ref="BG6:BG22" si="11">W6*AW6</f>
        <v>0</v>
      </c>
      <c r="BH6" s="12">
        <f t="shared" ref="BH6:BH22" si="12">Q6*AX6</f>
        <v>34320</v>
      </c>
      <c r="BI6" s="12">
        <f t="shared" ref="BI6:BI22" si="13">W6*AY6</f>
        <v>0</v>
      </c>
    </row>
    <row r="7" spans="1:61">
      <c r="A7" s="6" t="s">
        <v>35</v>
      </c>
      <c r="B7" s="19" t="s">
        <v>52</v>
      </c>
      <c r="C7" s="19" t="s">
        <v>53</v>
      </c>
      <c r="D7" s="48" t="s">
        <v>247</v>
      </c>
      <c r="E7" s="8" t="s">
        <v>254</v>
      </c>
      <c r="F7" s="8" t="s">
        <v>255</v>
      </c>
      <c r="G7" s="8" t="s">
        <v>256</v>
      </c>
      <c r="H7" s="9">
        <v>1</v>
      </c>
      <c r="I7" s="10" t="s">
        <v>38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1</v>
      </c>
      <c r="Q7" s="6">
        <v>16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M7" s="6">
        <f t="shared" si="2"/>
        <v>1</v>
      </c>
      <c r="AN7" s="6">
        <f t="shared" si="3"/>
        <v>0</v>
      </c>
      <c r="AO7" s="6">
        <f t="shared" si="4"/>
        <v>1</v>
      </c>
      <c r="AP7" s="6">
        <f t="shared" si="5"/>
        <v>0</v>
      </c>
      <c r="AQ7" s="6">
        <f t="shared" si="6"/>
        <v>16</v>
      </c>
      <c r="AR7" s="6">
        <f t="shared" si="7"/>
        <v>0</v>
      </c>
      <c r="AS7" s="6">
        <f t="shared" si="8"/>
        <v>16</v>
      </c>
      <c r="AT7" s="6" t="str">
        <f t="shared" si="9"/>
        <v>málotřídka</v>
      </c>
      <c r="AV7" s="51">
        <v>32853.277835587935</v>
      </c>
      <c r="AW7" s="6"/>
      <c r="AX7" s="12">
        <v>1324.4</v>
      </c>
      <c r="AY7" s="6"/>
      <c r="BA7" s="35">
        <v>1</v>
      </c>
      <c r="BB7" s="35">
        <v>1</v>
      </c>
      <c r="BC7" s="32">
        <v>1</v>
      </c>
      <c r="BD7" s="32">
        <v>1</v>
      </c>
      <c r="BF7" s="12">
        <f t="shared" si="10"/>
        <v>525652.44536940695</v>
      </c>
      <c r="BG7" s="12">
        <f t="shared" si="11"/>
        <v>0</v>
      </c>
      <c r="BH7" s="12">
        <f t="shared" si="12"/>
        <v>21190.400000000001</v>
      </c>
      <c r="BI7" s="12">
        <f t="shared" si="13"/>
        <v>0</v>
      </c>
    </row>
    <row r="8" spans="1:61">
      <c r="A8" s="6" t="s">
        <v>35</v>
      </c>
      <c r="B8" s="22" t="s">
        <v>60</v>
      </c>
      <c r="C8" s="22" t="s">
        <v>61</v>
      </c>
      <c r="D8" s="6" t="s">
        <v>62</v>
      </c>
      <c r="E8" s="8" t="s">
        <v>63</v>
      </c>
      <c r="F8" s="8" t="s">
        <v>64</v>
      </c>
      <c r="G8" s="8" t="s">
        <v>65</v>
      </c>
      <c r="H8" s="9">
        <v>1</v>
      </c>
      <c r="I8" s="10" t="s">
        <v>38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1</v>
      </c>
      <c r="Q8" s="8">
        <v>19</v>
      </c>
      <c r="R8" s="6">
        <v>1</v>
      </c>
      <c r="S8" s="6">
        <v>0</v>
      </c>
      <c r="T8" s="6">
        <v>0</v>
      </c>
      <c r="U8" s="6">
        <v>1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M8" s="6">
        <v>1</v>
      </c>
      <c r="AN8" s="6">
        <v>0</v>
      </c>
      <c r="AO8" s="6">
        <v>1</v>
      </c>
      <c r="AP8" s="6">
        <v>0</v>
      </c>
      <c r="AQ8" s="6">
        <v>19</v>
      </c>
      <c r="AR8" s="6">
        <v>0</v>
      </c>
      <c r="AS8" s="6">
        <v>19</v>
      </c>
      <c r="AT8" s="6" t="s">
        <v>39</v>
      </c>
      <c r="AV8" s="12">
        <v>31690.799999999999</v>
      </c>
      <c r="AW8" s="6"/>
      <c r="AX8" s="12">
        <v>1505</v>
      </c>
      <c r="AY8" s="6"/>
      <c r="BA8" s="35">
        <v>1</v>
      </c>
      <c r="BB8" s="35">
        <v>1</v>
      </c>
      <c r="BC8" s="32">
        <v>1</v>
      </c>
      <c r="BD8" s="32">
        <v>1</v>
      </c>
      <c r="BF8" s="12">
        <f t="shared" si="10"/>
        <v>602125.19999999995</v>
      </c>
      <c r="BG8" s="12">
        <f t="shared" si="11"/>
        <v>0</v>
      </c>
      <c r="BH8" s="12">
        <f t="shared" si="12"/>
        <v>28595</v>
      </c>
      <c r="BI8" s="12">
        <f t="shared" si="13"/>
        <v>0</v>
      </c>
    </row>
    <row r="9" spans="1:61">
      <c r="A9" s="6" t="s">
        <v>35</v>
      </c>
      <c r="B9" s="23" t="s">
        <v>66</v>
      </c>
      <c r="C9" s="23" t="s">
        <v>67</v>
      </c>
      <c r="D9" s="6" t="s">
        <v>68</v>
      </c>
      <c r="E9" s="8" t="s">
        <v>69</v>
      </c>
      <c r="F9" s="8" t="s">
        <v>70</v>
      </c>
      <c r="G9" s="8" t="s">
        <v>71</v>
      </c>
      <c r="H9" s="9">
        <v>1</v>
      </c>
      <c r="I9" s="10" t="s">
        <v>38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2</v>
      </c>
      <c r="Q9" s="8">
        <v>28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M9" s="6">
        <v>2</v>
      </c>
      <c r="AN9" s="6">
        <v>0</v>
      </c>
      <c r="AO9" s="6">
        <v>2</v>
      </c>
      <c r="AP9" s="6">
        <v>0</v>
      </c>
      <c r="AQ9" s="6">
        <v>28</v>
      </c>
      <c r="AR9" s="6">
        <v>0</v>
      </c>
      <c r="AS9" s="6">
        <v>28</v>
      </c>
      <c r="AT9" s="6" t="s">
        <v>39</v>
      </c>
      <c r="AV9" s="12">
        <v>31078.335832083958</v>
      </c>
      <c r="AW9" s="6"/>
      <c r="AX9" s="12">
        <v>1377</v>
      </c>
      <c r="AY9" s="6"/>
      <c r="BA9" s="35">
        <v>1</v>
      </c>
      <c r="BB9" s="35">
        <v>1</v>
      </c>
      <c r="BC9" s="32">
        <v>1</v>
      </c>
      <c r="BD9" s="32">
        <v>1</v>
      </c>
      <c r="BF9" s="12">
        <f t="shared" si="10"/>
        <v>870193.40329835087</v>
      </c>
      <c r="BG9" s="12">
        <f t="shared" si="11"/>
        <v>0</v>
      </c>
      <c r="BH9" s="12">
        <f t="shared" si="12"/>
        <v>38556</v>
      </c>
      <c r="BI9" s="12">
        <f t="shared" si="13"/>
        <v>0</v>
      </c>
    </row>
    <row r="10" spans="1:61">
      <c r="A10" s="6" t="s">
        <v>35</v>
      </c>
      <c r="B10" s="25" t="s">
        <v>74</v>
      </c>
      <c r="C10" s="25" t="s">
        <v>75</v>
      </c>
      <c r="D10" s="48" t="s">
        <v>248</v>
      </c>
      <c r="E10" s="6" t="s">
        <v>257</v>
      </c>
      <c r="F10" s="6" t="s">
        <v>258</v>
      </c>
      <c r="G10" s="6" t="s">
        <v>259</v>
      </c>
      <c r="H10" s="9">
        <v>1</v>
      </c>
      <c r="I10" s="10" t="s">
        <v>76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1</v>
      </c>
      <c r="Q10" s="6">
        <v>27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M10" s="6">
        <f t="shared" ref="AM10" si="14">P10+AB10</f>
        <v>1</v>
      </c>
      <c r="AN10" s="6">
        <f t="shared" ref="AN10" si="15">V10+AG10</f>
        <v>0</v>
      </c>
      <c r="AO10" s="6">
        <f t="shared" ref="AO10" si="16">P10+V10</f>
        <v>1</v>
      </c>
      <c r="AP10" s="6">
        <f t="shared" ref="AP10" si="17">AB10+AG10</f>
        <v>0</v>
      </c>
      <c r="AQ10" s="6">
        <f t="shared" ref="AQ10" si="18">IF(AT10="málotřídka",Q10+W10+AC10+AH10,Q10+AC10)</f>
        <v>27</v>
      </c>
      <c r="AR10" s="6">
        <f t="shared" ref="AR10" si="19">IF(AT10="málotřídka",0,W10+AH10)</f>
        <v>0</v>
      </c>
      <c r="AS10" s="6">
        <f t="shared" ref="AS10" si="20">AQ10+AR10</f>
        <v>27</v>
      </c>
      <c r="AT10" s="6" t="str">
        <f t="shared" ref="AT10" si="21">IF(AO10=0,"speciální škola",IF(AN10=0,"málotřídka","úplná škola"))</f>
        <v>málotřídka</v>
      </c>
      <c r="AV10" s="51">
        <v>28370.446976223699</v>
      </c>
      <c r="AW10" s="6"/>
      <c r="AX10" s="12">
        <v>1355</v>
      </c>
      <c r="AY10" s="6"/>
      <c r="BA10" s="35">
        <v>1</v>
      </c>
      <c r="BB10" s="35">
        <v>1</v>
      </c>
      <c r="BC10" s="32">
        <v>1</v>
      </c>
      <c r="BD10" s="32">
        <v>1</v>
      </c>
      <c r="BF10" s="12">
        <f t="shared" si="10"/>
        <v>766002.06835803983</v>
      </c>
      <c r="BG10" s="12">
        <f t="shared" si="11"/>
        <v>0</v>
      </c>
      <c r="BH10" s="12">
        <f t="shared" si="12"/>
        <v>36585</v>
      </c>
      <c r="BI10" s="12">
        <f t="shared" si="13"/>
        <v>0</v>
      </c>
    </row>
    <row r="11" spans="1:61">
      <c r="A11" s="6" t="s">
        <v>35</v>
      </c>
      <c r="B11" s="14" t="s">
        <v>42</v>
      </c>
      <c r="C11" s="14" t="s">
        <v>43</v>
      </c>
      <c r="D11" s="6" t="s">
        <v>77</v>
      </c>
      <c r="E11" s="8" t="s">
        <v>78</v>
      </c>
      <c r="F11" s="8" t="s">
        <v>79</v>
      </c>
      <c r="G11" s="8" t="s">
        <v>80</v>
      </c>
      <c r="H11" s="9">
        <v>1</v>
      </c>
      <c r="I11" s="10" t="s">
        <v>38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3</v>
      </c>
      <c r="Q11" s="8">
        <v>53</v>
      </c>
      <c r="R11" s="6">
        <v>2</v>
      </c>
      <c r="S11" s="6">
        <v>1</v>
      </c>
      <c r="T11" s="6">
        <v>0</v>
      </c>
      <c r="U11" s="6">
        <v>1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M11" s="6">
        <v>3</v>
      </c>
      <c r="AN11" s="6">
        <v>0</v>
      </c>
      <c r="AO11" s="6">
        <v>3</v>
      </c>
      <c r="AP11" s="6">
        <v>0</v>
      </c>
      <c r="AQ11" s="6">
        <v>53</v>
      </c>
      <c r="AR11" s="6">
        <v>0</v>
      </c>
      <c r="AS11" s="6">
        <v>53</v>
      </c>
      <c r="AT11" s="6" t="s">
        <v>39</v>
      </c>
      <c r="AV11" s="12">
        <v>25067.514315647528</v>
      </c>
      <c r="AW11" s="6"/>
      <c r="AX11" s="12">
        <v>1200</v>
      </c>
      <c r="AY11" s="6"/>
      <c r="BA11" s="35">
        <v>1</v>
      </c>
      <c r="BB11" s="35">
        <v>1</v>
      </c>
      <c r="BC11" s="32">
        <v>1</v>
      </c>
      <c r="BD11" s="32">
        <v>1</v>
      </c>
      <c r="BF11" s="12">
        <f t="shared" si="10"/>
        <v>1328578.2587293191</v>
      </c>
      <c r="BG11" s="12">
        <f t="shared" si="11"/>
        <v>0</v>
      </c>
      <c r="BH11" s="12">
        <f t="shared" si="12"/>
        <v>63600</v>
      </c>
      <c r="BI11" s="12">
        <f t="shared" si="13"/>
        <v>0</v>
      </c>
    </row>
    <row r="12" spans="1:61">
      <c r="A12" s="6" t="s">
        <v>35</v>
      </c>
      <c r="B12" s="15" t="s">
        <v>44</v>
      </c>
      <c r="C12" s="15" t="s">
        <v>45</v>
      </c>
      <c r="D12" s="6" t="s">
        <v>81</v>
      </c>
      <c r="E12" s="8" t="s">
        <v>82</v>
      </c>
      <c r="F12" s="8" t="s">
        <v>83</v>
      </c>
      <c r="G12" s="8" t="s">
        <v>84</v>
      </c>
      <c r="H12" s="9">
        <v>1</v>
      </c>
      <c r="I12" s="10" t="s">
        <v>38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3</v>
      </c>
      <c r="Q12" s="8">
        <v>57</v>
      </c>
      <c r="R12" s="6">
        <v>1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M12" s="6">
        <v>3</v>
      </c>
      <c r="AN12" s="6">
        <v>0</v>
      </c>
      <c r="AO12" s="6">
        <v>3</v>
      </c>
      <c r="AP12" s="6">
        <v>0</v>
      </c>
      <c r="AQ12" s="6">
        <v>57</v>
      </c>
      <c r="AR12" s="6">
        <v>0</v>
      </c>
      <c r="AS12" s="6">
        <v>57</v>
      </c>
      <c r="AT12" s="6" t="s">
        <v>39</v>
      </c>
      <c r="AV12" s="12">
        <v>23588.673621460508</v>
      </c>
      <c r="AW12" s="6"/>
      <c r="AX12" s="12">
        <v>1177</v>
      </c>
      <c r="AY12" s="6"/>
      <c r="BA12" s="35">
        <v>1</v>
      </c>
      <c r="BB12" s="35">
        <v>1</v>
      </c>
      <c r="BC12" s="32">
        <v>1</v>
      </c>
      <c r="BD12" s="32">
        <v>1</v>
      </c>
      <c r="BF12" s="12">
        <f t="shared" si="10"/>
        <v>1344554.396423249</v>
      </c>
      <c r="BG12" s="12">
        <f t="shared" si="11"/>
        <v>0</v>
      </c>
      <c r="BH12" s="12">
        <f t="shared" si="12"/>
        <v>67089</v>
      </c>
      <c r="BI12" s="12">
        <f t="shared" si="13"/>
        <v>0</v>
      </c>
    </row>
    <row r="13" spans="1:61">
      <c r="A13" s="6" t="s">
        <v>35</v>
      </c>
      <c r="B13" s="17" t="s">
        <v>48</v>
      </c>
      <c r="C13" s="17" t="s">
        <v>49</v>
      </c>
      <c r="D13" s="6" t="s">
        <v>85</v>
      </c>
      <c r="E13" s="8" t="s">
        <v>86</v>
      </c>
      <c r="F13" s="8" t="s">
        <v>87</v>
      </c>
      <c r="G13" s="8" t="s">
        <v>88</v>
      </c>
      <c r="H13" s="9">
        <v>1</v>
      </c>
      <c r="I13" s="10" t="s">
        <v>38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3</v>
      </c>
      <c r="Q13" s="8">
        <v>61</v>
      </c>
      <c r="R13" s="6">
        <v>8</v>
      </c>
      <c r="S13" s="6">
        <v>2</v>
      </c>
      <c r="T13" s="6">
        <v>2</v>
      </c>
      <c r="U13" s="6">
        <v>4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M13" s="6">
        <v>3</v>
      </c>
      <c r="AN13" s="6">
        <v>0</v>
      </c>
      <c r="AO13" s="6">
        <v>3</v>
      </c>
      <c r="AP13" s="6">
        <v>0</v>
      </c>
      <c r="AQ13" s="6">
        <v>61</v>
      </c>
      <c r="AR13" s="6">
        <v>0</v>
      </c>
      <c r="AS13" s="6">
        <v>61</v>
      </c>
      <c r="AT13" s="6" t="s">
        <v>39</v>
      </c>
      <c r="AV13" s="12">
        <v>24000.952380952382</v>
      </c>
      <c r="AW13" s="6"/>
      <c r="AX13" s="12">
        <v>1371</v>
      </c>
      <c r="AY13" s="6"/>
      <c r="BA13" s="35">
        <v>1</v>
      </c>
      <c r="BB13" s="35">
        <v>1</v>
      </c>
      <c r="BC13" s="32">
        <v>1</v>
      </c>
      <c r="BD13" s="32">
        <v>1</v>
      </c>
      <c r="BF13" s="12">
        <f t="shared" si="10"/>
        <v>1464058.0952380954</v>
      </c>
      <c r="BG13" s="12">
        <f t="shared" si="11"/>
        <v>0</v>
      </c>
      <c r="BH13" s="12">
        <f t="shared" si="12"/>
        <v>83631</v>
      </c>
      <c r="BI13" s="12">
        <f t="shared" si="13"/>
        <v>0</v>
      </c>
    </row>
    <row r="14" spans="1:61">
      <c r="A14" s="6" t="s">
        <v>35</v>
      </c>
      <c r="B14" s="18" t="s">
        <v>50</v>
      </c>
      <c r="C14" s="18" t="s">
        <v>51</v>
      </c>
      <c r="D14" s="6" t="s">
        <v>89</v>
      </c>
      <c r="E14" s="8" t="s">
        <v>90</v>
      </c>
      <c r="F14" s="8" t="s">
        <v>91</v>
      </c>
      <c r="G14" s="8" t="s">
        <v>92</v>
      </c>
      <c r="H14" s="9">
        <v>1</v>
      </c>
      <c r="I14" s="10" t="s">
        <v>38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3</v>
      </c>
      <c r="Q14" s="8">
        <v>48</v>
      </c>
      <c r="R14" s="6">
        <v>1</v>
      </c>
      <c r="S14" s="6">
        <v>0</v>
      </c>
      <c r="T14" s="6">
        <v>1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M14" s="6">
        <v>3</v>
      </c>
      <c r="AN14" s="6">
        <v>0</v>
      </c>
      <c r="AO14" s="6">
        <v>3</v>
      </c>
      <c r="AP14" s="6">
        <v>0</v>
      </c>
      <c r="AQ14" s="6">
        <v>48</v>
      </c>
      <c r="AR14" s="6">
        <v>0</v>
      </c>
      <c r="AS14" s="6">
        <v>48</v>
      </c>
      <c r="AT14" s="6" t="s">
        <v>39</v>
      </c>
      <c r="AV14" s="12">
        <v>21656.644034917557</v>
      </c>
      <c r="AW14" s="6"/>
      <c r="AX14" s="12">
        <v>1320</v>
      </c>
      <c r="AY14" s="6"/>
      <c r="BA14" s="35">
        <v>1</v>
      </c>
      <c r="BB14" s="35">
        <v>1</v>
      </c>
      <c r="BC14" s="32">
        <v>1</v>
      </c>
      <c r="BD14" s="32">
        <v>1</v>
      </c>
      <c r="BF14" s="12">
        <f t="shared" si="10"/>
        <v>1039518.9136760428</v>
      </c>
      <c r="BG14" s="12">
        <f t="shared" si="11"/>
        <v>0</v>
      </c>
      <c r="BH14" s="12">
        <f t="shared" si="12"/>
        <v>63360</v>
      </c>
      <c r="BI14" s="12">
        <f t="shared" si="13"/>
        <v>0</v>
      </c>
    </row>
    <row r="15" spans="1:61">
      <c r="A15" s="6" t="s">
        <v>35</v>
      </c>
      <c r="B15" s="19" t="s">
        <v>52</v>
      </c>
      <c r="C15" s="19" t="s">
        <v>53</v>
      </c>
      <c r="D15" s="6" t="s">
        <v>93</v>
      </c>
      <c r="E15" s="8" t="s">
        <v>94</v>
      </c>
      <c r="F15" s="8" t="s">
        <v>95</v>
      </c>
      <c r="G15" s="8" t="s">
        <v>96</v>
      </c>
      <c r="H15" s="9">
        <v>1</v>
      </c>
      <c r="I15" s="10" t="s">
        <v>38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3</v>
      </c>
      <c r="Q15" s="8">
        <v>57</v>
      </c>
      <c r="R15" s="6">
        <v>5</v>
      </c>
      <c r="S15" s="6">
        <v>0</v>
      </c>
      <c r="T15" s="6">
        <v>0</v>
      </c>
      <c r="U15" s="6">
        <v>5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M15" s="6">
        <v>3</v>
      </c>
      <c r="AN15" s="6">
        <v>0</v>
      </c>
      <c r="AO15" s="6">
        <v>3</v>
      </c>
      <c r="AP15" s="6">
        <v>0</v>
      </c>
      <c r="AQ15" s="6">
        <v>57</v>
      </c>
      <c r="AR15" s="6">
        <v>0</v>
      </c>
      <c r="AS15" s="6">
        <v>57</v>
      </c>
      <c r="AT15" s="6" t="s">
        <v>39</v>
      </c>
      <c r="AV15" s="12">
        <v>24156.082631981637</v>
      </c>
      <c r="AW15" s="6"/>
      <c r="AX15" s="12">
        <v>1286.4000000000001</v>
      </c>
      <c r="AY15" s="6"/>
      <c r="BA15" s="35">
        <v>1</v>
      </c>
      <c r="BB15" s="35">
        <v>1</v>
      </c>
      <c r="BC15" s="32">
        <v>1</v>
      </c>
      <c r="BD15" s="32">
        <v>1</v>
      </c>
      <c r="BF15" s="12">
        <f t="shared" si="10"/>
        <v>1376896.7100229533</v>
      </c>
      <c r="BG15" s="12">
        <f t="shared" si="11"/>
        <v>0</v>
      </c>
      <c r="BH15" s="12">
        <f t="shared" si="12"/>
        <v>73324.800000000003</v>
      </c>
      <c r="BI15" s="12">
        <f t="shared" si="13"/>
        <v>0</v>
      </c>
    </row>
    <row r="16" spans="1:61">
      <c r="A16" s="6" t="s">
        <v>35</v>
      </c>
      <c r="B16" s="20" t="s">
        <v>56</v>
      </c>
      <c r="C16" s="20" t="s">
        <v>57</v>
      </c>
      <c r="D16" s="48" t="s">
        <v>249</v>
      </c>
      <c r="E16" s="6" t="s">
        <v>260</v>
      </c>
      <c r="F16" s="6" t="s">
        <v>261</v>
      </c>
      <c r="G16" s="6" t="s">
        <v>262</v>
      </c>
      <c r="H16" s="9">
        <v>1</v>
      </c>
      <c r="I16" s="10" t="s">
        <v>38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3</v>
      </c>
      <c r="Q16" s="6">
        <v>47</v>
      </c>
      <c r="R16" s="6">
        <v>4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M16" s="6">
        <f t="shared" ref="AM16" si="22">P16+AB16</f>
        <v>3</v>
      </c>
      <c r="AN16" s="6">
        <f t="shared" ref="AN16" si="23">V16+AG16</f>
        <v>0</v>
      </c>
      <c r="AO16" s="6">
        <f t="shared" ref="AO16" si="24">P16+V16</f>
        <v>3</v>
      </c>
      <c r="AP16" s="6">
        <f t="shared" ref="AP16" si="25">AB16+AG16</f>
        <v>0</v>
      </c>
      <c r="AQ16" s="6">
        <f t="shared" ref="AQ16" si="26">IF(AT16="málotřídka",Q16+W16+AC16+AH16,Q16+AC16)</f>
        <v>47</v>
      </c>
      <c r="AR16" s="6">
        <f t="shared" ref="AR16" si="27">IF(AT16="málotřídka",0,W16+AH16)</f>
        <v>0</v>
      </c>
      <c r="AS16" s="6">
        <f t="shared" ref="AS16" si="28">AQ16+AR16</f>
        <v>47</v>
      </c>
      <c r="AT16" s="6" t="str">
        <f t="shared" ref="AT16" si="29">IF(AO16=0,"speciální škola",IF(AN16=0,"málotřídka","úplná škola"))</f>
        <v>málotřídka</v>
      </c>
      <c r="AV16" s="51">
        <v>23720.959125480553</v>
      </c>
      <c r="AW16" s="6"/>
      <c r="AX16" s="12">
        <v>1350</v>
      </c>
      <c r="AY16" s="6"/>
      <c r="BA16" s="35">
        <v>1</v>
      </c>
      <c r="BB16" s="35">
        <v>1</v>
      </c>
      <c r="BC16" s="32">
        <v>1</v>
      </c>
      <c r="BD16" s="32">
        <v>1</v>
      </c>
      <c r="BF16" s="12">
        <f t="shared" si="10"/>
        <v>1114885.0788975861</v>
      </c>
      <c r="BG16" s="12">
        <f t="shared" si="11"/>
        <v>0</v>
      </c>
      <c r="BH16" s="12">
        <f t="shared" si="12"/>
        <v>63450</v>
      </c>
      <c r="BI16" s="12">
        <f t="shared" si="13"/>
        <v>0</v>
      </c>
    </row>
    <row r="17" spans="1:61">
      <c r="A17" s="6" t="s">
        <v>35</v>
      </c>
      <c r="B17" s="21" t="s">
        <v>58</v>
      </c>
      <c r="C17" s="21" t="s">
        <v>59</v>
      </c>
      <c r="D17" s="6" t="s">
        <v>97</v>
      </c>
      <c r="E17" s="8" t="s">
        <v>98</v>
      </c>
      <c r="F17" s="8" t="s">
        <v>99</v>
      </c>
      <c r="G17" s="8" t="s">
        <v>100</v>
      </c>
      <c r="H17" s="9">
        <v>1</v>
      </c>
      <c r="I17" s="10" t="s">
        <v>38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3</v>
      </c>
      <c r="Q17" s="8">
        <v>61</v>
      </c>
      <c r="R17" s="6">
        <v>3</v>
      </c>
      <c r="S17" s="6">
        <v>0</v>
      </c>
      <c r="T17" s="6">
        <v>2</v>
      </c>
      <c r="U17" s="6">
        <v>1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M17" s="6">
        <v>3</v>
      </c>
      <c r="AN17" s="6">
        <v>0</v>
      </c>
      <c r="AO17" s="6">
        <v>3</v>
      </c>
      <c r="AP17" s="6">
        <v>0</v>
      </c>
      <c r="AQ17" s="6">
        <v>61</v>
      </c>
      <c r="AR17" s="6">
        <v>0</v>
      </c>
      <c r="AS17" s="6">
        <v>61</v>
      </c>
      <c r="AT17" s="6" t="s">
        <v>39</v>
      </c>
      <c r="AV17" s="12">
        <v>22741.374311394608</v>
      </c>
      <c r="AW17" s="6"/>
      <c r="AX17" s="12">
        <v>1311</v>
      </c>
      <c r="AY17" s="6"/>
      <c r="BA17" s="35">
        <v>1</v>
      </c>
      <c r="BB17" s="35">
        <v>1</v>
      </c>
      <c r="BC17" s="32">
        <v>1</v>
      </c>
      <c r="BD17" s="32">
        <v>1</v>
      </c>
      <c r="BF17" s="12">
        <f t="shared" si="10"/>
        <v>1387223.8329950711</v>
      </c>
      <c r="BG17" s="12">
        <f t="shared" si="11"/>
        <v>0</v>
      </c>
      <c r="BH17" s="12">
        <f t="shared" si="12"/>
        <v>79971</v>
      </c>
      <c r="BI17" s="12">
        <f t="shared" si="13"/>
        <v>0</v>
      </c>
    </row>
    <row r="18" spans="1:61">
      <c r="A18" s="6" t="s">
        <v>35</v>
      </c>
      <c r="B18" s="24" t="s">
        <v>72</v>
      </c>
      <c r="C18" s="24" t="s">
        <v>73</v>
      </c>
      <c r="D18" s="6" t="s">
        <v>101</v>
      </c>
      <c r="E18" s="8" t="s">
        <v>102</v>
      </c>
      <c r="F18" s="8" t="s">
        <v>103</v>
      </c>
      <c r="G18" s="8" t="s">
        <v>104</v>
      </c>
      <c r="H18" s="9">
        <v>1</v>
      </c>
      <c r="I18" s="10" t="s">
        <v>38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3</v>
      </c>
      <c r="Q18" s="8">
        <v>50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M18" s="6">
        <v>3</v>
      </c>
      <c r="AN18" s="6">
        <v>0</v>
      </c>
      <c r="AO18" s="6">
        <v>3</v>
      </c>
      <c r="AP18" s="6">
        <v>0</v>
      </c>
      <c r="AQ18" s="6">
        <v>50</v>
      </c>
      <c r="AR18" s="6">
        <v>0</v>
      </c>
      <c r="AS18" s="6">
        <v>50</v>
      </c>
      <c r="AT18" s="6" t="s">
        <v>39</v>
      </c>
      <c r="AV18" s="12">
        <v>24247.727386383078</v>
      </c>
      <c r="AW18" s="6"/>
      <c r="AX18" s="12">
        <v>1335</v>
      </c>
      <c r="AY18" s="6"/>
      <c r="BA18" s="35">
        <v>1</v>
      </c>
      <c r="BB18" s="35">
        <v>1</v>
      </c>
      <c r="BC18" s="32">
        <v>1</v>
      </c>
      <c r="BD18" s="32">
        <v>1</v>
      </c>
      <c r="BF18" s="12">
        <f t="shared" si="10"/>
        <v>1212386.3693191539</v>
      </c>
      <c r="BG18" s="12">
        <f t="shared" si="11"/>
        <v>0</v>
      </c>
      <c r="BH18" s="12">
        <f t="shared" si="12"/>
        <v>66750</v>
      </c>
      <c r="BI18" s="12">
        <f t="shared" si="13"/>
        <v>0</v>
      </c>
    </row>
    <row r="19" spans="1:61">
      <c r="A19" s="6" t="s">
        <v>35</v>
      </c>
      <c r="B19" s="25" t="s">
        <v>74</v>
      </c>
      <c r="C19" s="25" t="s">
        <v>75</v>
      </c>
      <c r="D19" s="6" t="s">
        <v>105</v>
      </c>
      <c r="E19" s="8" t="s">
        <v>106</v>
      </c>
      <c r="F19" s="8" t="s">
        <v>107</v>
      </c>
      <c r="G19" s="8" t="s">
        <v>108</v>
      </c>
      <c r="H19" s="9">
        <v>1</v>
      </c>
      <c r="I19" s="10" t="s">
        <v>38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3</v>
      </c>
      <c r="Q19" s="8">
        <v>55</v>
      </c>
      <c r="R19" s="6">
        <v>4</v>
      </c>
      <c r="S19" s="6">
        <v>0</v>
      </c>
      <c r="T19" s="6">
        <v>0</v>
      </c>
      <c r="U19" s="6">
        <v>4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M19" s="6">
        <v>3</v>
      </c>
      <c r="AN19" s="6">
        <v>0</v>
      </c>
      <c r="AO19" s="6">
        <v>3</v>
      </c>
      <c r="AP19" s="6">
        <v>0</v>
      </c>
      <c r="AQ19" s="6">
        <v>55</v>
      </c>
      <c r="AR19" s="6">
        <v>0</v>
      </c>
      <c r="AS19" s="6">
        <v>55</v>
      </c>
      <c r="AT19" s="6" t="s">
        <v>39</v>
      </c>
      <c r="AV19" s="12">
        <v>24721.118338401779</v>
      </c>
      <c r="AW19" s="6"/>
      <c r="AX19" s="12">
        <v>1355</v>
      </c>
      <c r="AY19" s="6"/>
      <c r="BA19" s="35">
        <v>1</v>
      </c>
      <c r="BB19" s="35">
        <v>1</v>
      </c>
      <c r="BC19" s="32">
        <v>1</v>
      </c>
      <c r="BD19" s="32">
        <v>1</v>
      </c>
      <c r="BF19" s="12">
        <f t="shared" si="10"/>
        <v>1359661.5086120977</v>
      </c>
      <c r="BG19" s="12">
        <f t="shared" si="11"/>
        <v>0</v>
      </c>
      <c r="BH19" s="12">
        <f t="shared" si="12"/>
        <v>74525</v>
      </c>
      <c r="BI19" s="12">
        <f t="shared" si="13"/>
        <v>0</v>
      </c>
    </row>
    <row r="20" spans="1:61">
      <c r="A20" s="6" t="s">
        <v>35</v>
      </c>
      <c r="B20" s="13" t="s">
        <v>40</v>
      </c>
      <c r="C20" s="13" t="s">
        <v>41</v>
      </c>
      <c r="D20" s="6" t="s">
        <v>109</v>
      </c>
      <c r="E20" s="6" t="s">
        <v>110</v>
      </c>
      <c r="F20" s="6" t="s">
        <v>111</v>
      </c>
      <c r="G20" s="6" t="s">
        <v>112</v>
      </c>
      <c r="H20" s="26">
        <v>1</v>
      </c>
      <c r="I20" s="11" t="s">
        <v>38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5</v>
      </c>
      <c r="Q20" s="6">
        <v>87</v>
      </c>
      <c r="R20" s="6">
        <v>6</v>
      </c>
      <c r="S20" s="6">
        <v>0</v>
      </c>
      <c r="T20" s="6">
        <v>0</v>
      </c>
      <c r="U20" s="6">
        <v>4</v>
      </c>
      <c r="V20" s="6">
        <v>4</v>
      </c>
      <c r="W20" s="6">
        <v>71</v>
      </c>
      <c r="X20" s="6">
        <v>4</v>
      </c>
      <c r="Y20" s="6">
        <v>0</v>
      </c>
      <c r="Z20" s="6">
        <v>0</v>
      </c>
      <c r="AA20" s="6">
        <v>4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M20" s="6">
        <v>5</v>
      </c>
      <c r="AN20" s="6">
        <v>4</v>
      </c>
      <c r="AO20" s="6">
        <v>9</v>
      </c>
      <c r="AP20" s="6">
        <v>0</v>
      </c>
      <c r="AQ20" s="6">
        <v>87</v>
      </c>
      <c r="AR20" s="6">
        <v>71</v>
      </c>
      <c r="AS20" s="6">
        <v>158</v>
      </c>
      <c r="AT20" s="6" t="s">
        <v>113</v>
      </c>
      <c r="AU20" s="27"/>
      <c r="AV20" s="12">
        <v>20411.029271745458</v>
      </c>
      <c r="AW20" s="12">
        <v>32379.168379768224</v>
      </c>
      <c r="AX20" s="12">
        <v>785</v>
      </c>
      <c r="AY20" s="12">
        <v>785</v>
      </c>
      <c r="AZ20" s="28"/>
      <c r="BA20" s="35">
        <v>1</v>
      </c>
      <c r="BB20" s="35">
        <v>1</v>
      </c>
      <c r="BC20" s="32">
        <v>1</v>
      </c>
      <c r="BD20" s="32">
        <v>1</v>
      </c>
      <c r="BF20" s="12">
        <f t="shared" si="10"/>
        <v>1775759.5466418548</v>
      </c>
      <c r="BG20" s="12">
        <f t="shared" si="11"/>
        <v>2298920.9549635439</v>
      </c>
      <c r="BH20" s="12">
        <f t="shared" si="12"/>
        <v>68295</v>
      </c>
      <c r="BI20" s="12">
        <f t="shared" si="13"/>
        <v>55735</v>
      </c>
    </row>
    <row r="21" spans="1:61">
      <c r="A21" s="6" t="s">
        <v>35</v>
      </c>
      <c r="B21" s="14" t="s">
        <v>42</v>
      </c>
      <c r="C21" s="14" t="s">
        <v>43</v>
      </c>
      <c r="D21" s="6" t="s">
        <v>114</v>
      </c>
      <c r="E21" s="6" t="s">
        <v>115</v>
      </c>
      <c r="F21" s="6" t="s">
        <v>116</v>
      </c>
      <c r="G21" s="6" t="s">
        <v>117</v>
      </c>
      <c r="H21" s="26">
        <v>1</v>
      </c>
      <c r="I21" s="11" t="s">
        <v>38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5</v>
      </c>
      <c r="Q21" s="6">
        <v>92</v>
      </c>
      <c r="R21" s="6">
        <v>7</v>
      </c>
      <c r="S21" s="6">
        <v>1</v>
      </c>
      <c r="T21" s="6">
        <v>0</v>
      </c>
      <c r="U21" s="6">
        <v>2</v>
      </c>
      <c r="V21" s="6">
        <v>4</v>
      </c>
      <c r="W21" s="6">
        <v>68</v>
      </c>
      <c r="X21" s="6">
        <v>8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M21" s="6">
        <v>5</v>
      </c>
      <c r="AN21" s="6">
        <v>4</v>
      </c>
      <c r="AO21" s="6">
        <v>9</v>
      </c>
      <c r="AP21" s="6">
        <v>0</v>
      </c>
      <c r="AQ21" s="6">
        <v>92</v>
      </c>
      <c r="AR21" s="6">
        <v>68</v>
      </c>
      <c r="AS21" s="6">
        <v>160</v>
      </c>
      <c r="AT21" s="6" t="s">
        <v>113</v>
      </c>
      <c r="AU21" s="27"/>
      <c r="AV21" s="12">
        <v>19756.434218978749</v>
      </c>
      <c r="AW21" s="12">
        <v>32944.212020125698</v>
      </c>
      <c r="AX21" s="12">
        <v>1150</v>
      </c>
      <c r="AY21" s="12">
        <v>975</v>
      </c>
      <c r="AZ21" s="28"/>
      <c r="BA21" s="35">
        <v>1</v>
      </c>
      <c r="BB21" s="35">
        <v>1</v>
      </c>
      <c r="BC21" s="32">
        <v>1</v>
      </c>
      <c r="BD21" s="32">
        <v>1</v>
      </c>
      <c r="BF21" s="12">
        <f t="shared" si="10"/>
        <v>1817591.948146045</v>
      </c>
      <c r="BG21" s="12">
        <f t="shared" si="11"/>
        <v>2240206.4173685475</v>
      </c>
      <c r="BH21" s="12">
        <f t="shared" si="12"/>
        <v>105800</v>
      </c>
      <c r="BI21" s="12">
        <f t="shared" si="13"/>
        <v>66300</v>
      </c>
    </row>
    <row r="22" spans="1:61">
      <c r="A22" s="6" t="s">
        <v>35</v>
      </c>
      <c r="B22" s="16" t="s">
        <v>46</v>
      </c>
      <c r="C22" s="16" t="s">
        <v>47</v>
      </c>
      <c r="D22" s="6" t="s">
        <v>118</v>
      </c>
      <c r="E22" s="6" t="s">
        <v>119</v>
      </c>
      <c r="F22" s="6" t="s">
        <v>120</v>
      </c>
      <c r="G22" s="6" t="s">
        <v>121</v>
      </c>
      <c r="H22" s="26">
        <v>1</v>
      </c>
      <c r="I22" s="11" t="s">
        <v>38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5</v>
      </c>
      <c r="Q22" s="6">
        <v>88</v>
      </c>
      <c r="R22" s="6">
        <v>6</v>
      </c>
      <c r="S22" s="6">
        <v>1</v>
      </c>
      <c r="T22" s="6">
        <v>1</v>
      </c>
      <c r="U22" s="6">
        <v>3</v>
      </c>
      <c r="V22" s="6">
        <v>4</v>
      </c>
      <c r="W22" s="6">
        <v>69</v>
      </c>
      <c r="X22" s="6">
        <v>8</v>
      </c>
      <c r="Y22" s="6">
        <v>0</v>
      </c>
      <c r="Z22" s="6">
        <v>1</v>
      </c>
      <c r="AA22" s="6">
        <v>4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M22" s="6">
        <v>5</v>
      </c>
      <c r="AN22" s="6">
        <v>4</v>
      </c>
      <c r="AO22" s="6">
        <v>9</v>
      </c>
      <c r="AP22" s="6">
        <v>0</v>
      </c>
      <c r="AQ22" s="6">
        <v>88</v>
      </c>
      <c r="AR22" s="6">
        <v>69</v>
      </c>
      <c r="AS22" s="6">
        <v>157</v>
      </c>
      <c r="AT22" s="6" t="s">
        <v>113</v>
      </c>
      <c r="AU22" s="27"/>
      <c r="AV22" s="12">
        <v>20814.159292035398</v>
      </c>
      <c r="AW22" s="12">
        <v>32379.924446842953</v>
      </c>
      <c r="AX22" s="12">
        <v>1035</v>
      </c>
      <c r="AY22" s="12">
        <v>750</v>
      </c>
      <c r="AZ22" s="28"/>
      <c r="BA22" s="35">
        <v>1</v>
      </c>
      <c r="BB22" s="35">
        <v>1</v>
      </c>
      <c r="BC22" s="32">
        <v>1</v>
      </c>
      <c r="BD22" s="32">
        <v>1</v>
      </c>
      <c r="BF22" s="12">
        <f t="shared" si="10"/>
        <v>1831646.017699115</v>
      </c>
      <c r="BG22" s="12">
        <f t="shared" si="11"/>
        <v>2234214.7868321636</v>
      </c>
      <c r="BH22" s="12">
        <f t="shared" si="12"/>
        <v>91080</v>
      </c>
      <c r="BI22" s="12">
        <f t="shared" si="13"/>
        <v>51750</v>
      </c>
    </row>
    <row r="23" spans="1:61">
      <c r="A23" s="6" t="s">
        <v>35</v>
      </c>
      <c r="B23" s="17" t="s">
        <v>48</v>
      </c>
      <c r="C23" s="17" t="s">
        <v>49</v>
      </c>
      <c r="D23" s="6" t="s">
        <v>122</v>
      </c>
      <c r="E23" s="6" t="s">
        <v>123</v>
      </c>
      <c r="F23" s="6" t="s">
        <v>124</v>
      </c>
      <c r="G23" s="6" t="s">
        <v>125</v>
      </c>
      <c r="H23" s="26">
        <v>1</v>
      </c>
      <c r="I23" s="11" t="s">
        <v>38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5</v>
      </c>
      <c r="Q23" s="6">
        <v>86</v>
      </c>
      <c r="R23" s="6">
        <v>10</v>
      </c>
      <c r="S23" s="6">
        <v>2</v>
      </c>
      <c r="T23" s="6">
        <v>1</v>
      </c>
      <c r="U23" s="6">
        <v>7</v>
      </c>
      <c r="V23" s="6">
        <v>4</v>
      </c>
      <c r="W23" s="6">
        <v>89</v>
      </c>
      <c r="X23" s="6">
        <v>8</v>
      </c>
      <c r="Y23" s="6">
        <v>1</v>
      </c>
      <c r="Z23" s="6">
        <v>0</v>
      </c>
      <c r="AA23" s="6">
        <v>7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M23" s="6">
        <v>5</v>
      </c>
      <c r="AN23" s="6">
        <v>4</v>
      </c>
      <c r="AO23" s="6">
        <v>9</v>
      </c>
      <c r="AP23" s="6">
        <v>0</v>
      </c>
      <c r="AQ23" s="6">
        <v>86</v>
      </c>
      <c r="AR23" s="6">
        <v>89</v>
      </c>
      <c r="AS23" s="6">
        <v>175</v>
      </c>
      <c r="AT23" s="6" t="s">
        <v>113</v>
      </c>
      <c r="AU23" s="27"/>
      <c r="AV23" s="12">
        <v>20600.272479564032</v>
      </c>
      <c r="AW23" s="12">
        <v>30577.553083923154</v>
      </c>
      <c r="AX23" s="12">
        <v>937</v>
      </c>
      <c r="AY23" s="12">
        <v>978</v>
      </c>
      <c r="AZ23" s="28"/>
      <c r="BA23" s="35">
        <v>1</v>
      </c>
      <c r="BB23" s="35">
        <v>1</v>
      </c>
      <c r="BC23" s="32">
        <v>1</v>
      </c>
      <c r="BD23" s="32">
        <v>1</v>
      </c>
      <c r="BF23" s="12">
        <f t="shared" ref="BF23:BF52" si="30">Q23*AV23</f>
        <v>1771623.4332425068</v>
      </c>
      <c r="BG23" s="12">
        <f t="shared" ref="BG23:BG52" si="31">W23*AW23</f>
        <v>2721402.2244691607</v>
      </c>
      <c r="BH23" s="12">
        <f t="shared" ref="BH23:BH52" si="32">Q23*AX23</f>
        <v>80582</v>
      </c>
      <c r="BI23" s="12">
        <f t="shared" ref="BI23:BI52" si="33">W23*AY23</f>
        <v>87042</v>
      </c>
    </row>
    <row r="24" spans="1:61">
      <c r="A24" s="6" t="s">
        <v>35</v>
      </c>
      <c r="B24" s="18" t="s">
        <v>50</v>
      </c>
      <c r="C24" s="18" t="s">
        <v>51</v>
      </c>
      <c r="D24" s="6" t="s">
        <v>126</v>
      </c>
      <c r="E24" s="6" t="s">
        <v>127</v>
      </c>
      <c r="F24" s="6" t="s">
        <v>128</v>
      </c>
      <c r="G24" s="6" t="s">
        <v>129</v>
      </c>
      <c r="H24" s="26">
        <v>1</v>
      </c>
      <c r="I24" s="11" t="s">
        <v>38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5</v>
      </c>
      <c r="Q24" s="6">
        <v>101</v>
      </c>
      <c r="R24" s="6">
        <v>1</v>
      </c>
      <c r="S24" s="6">
        <v>0</v>
      </c>
      <c r="T24" s="6">
        <v>1</v>
      </c>
      <c r="U24" s="6">
        <v>0</v>
      </c>
      <c r="V24" s="6">
        <v>4</v>
      </c>
      <c r="W24" s="6">
        <v>67</v>
      </c>
      <c r="X24" s="6">
        <v>3</v>
      </c>
      <c r="Y24" s="6">
        <v>1</v>
      </c>
      <c r="Z24" s="6">
        <v>0</v>
      </c>
      <c r="AA24" s="6">
        <v>2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M24" s="6">
        <v>5</v>
      </c>
      <c r="AN24" s="6">
        <v>4</v>
      </c>
      <c r="AO24" s="6">
        <v>9</v>
      </c>
      <c r="AP24" s="6">
        <v>0</v>
      </c>
      <c r="AQ24" s="6">
        <v>101</v>
      </c>
      <c r="AR24" s="6">
        <v>67</v>
      </c>
      <c r="AS24" s="6">
        <v>168</v>
      </c>
      <c r="AT24" s="6" t="s">
        <v>113</v>
      </c>
      <c r="AU24" s="27"/>
      <c r="AV24" s="12">
        <v>20570.986659792485</v>
      </c>
      <c r="AW24" s="12">
        <v>32578.077158603795</v>
      </c>
      <c r="AX24" s="12">
        <v>1020</v>
      </c>
      <c r="AY24" s="12">
        <v>1020</v>
      </c>
      <c r="AZ24" s="28"/>
      <c r="BA24" s="35">
        <v>1</v>
      </c>
      <c r="BB24" s="35">
        <v>1</v>
      </c>
      <c r="BC24" s="32">
        <v>1</v>
      </c>
      <c r="BD24" s="32">
        <v>1</v>
      </c>
      <c r="BF24" s="12">
        <f t="shared" si="30"/>
        <v>2077669.652639041</v>
      </c>
      <c r="BG24" s="12">
        <f t="shared" si="31"/>
        <v>2182731.1696264544</v>
      </c>
      <c r="BH24" s="12">
        <f t="shared" si="32"/>
        <v>103020</v>
      </c>
      <c r="BI24" s="12">
        <f t="shared" si="33"/>
        <v>68340</v>
      </c>
    </row>
    <row r="25" spans="1:61">
      <c r="A25" s="6" t="s">
        <v>35</v>
      </c>
      <c r="B25" s="19" t="s">
        <v>52</v>
      </c>
      <c r="C25" s="19" t="s">
        <v>53</v>
      </c>
      <c r="D25" s="6" t="s">
        <v>130</v>
      </c>
      <c r="E25" s="6" t="s">
        <v>131</v>
      </c>
      <c r="F25" s="6" t="s">
        <v>132</v>
      </c>
      <c r="G25" s="6" t="s">
        <v>133</v>
      </c>
      <c r="H25" s="26">
        <v>1</v>
      </c>
      <c r="I25" s="11" t="s">
        <v>38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5</v>
      </c>
      <c r="Q25" s="6">
        <v>81</v>
      </c>
      <c r="R25" s="6">
        <v>12</v>
      </c>
      <c r="S25" s="6">
        <v>3</v>
      </c>
      <c r="T25" s="6">
        <v>0</v>
      </c>
      <c r="U25" s="6">
        <v>5</v>
      </c>
      <c r="V25" s="6">
        <v>4</v>
      </c>
      <c r="W25" s="6">
        <v>78</v>
      </c>
      <c r="X25" s="6">
        <v>15</v>
      </c>
      <c r="Y25" s="6">
        <v>0</v>
      </c>
      <c r="Z25" s="6">
        <v>0</v>
      </c>
      <c r="AA25" s="6">
        <v>3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M25" s="6">
        <v>5</v>
      </c>
      <c r="AN25" s="6">
        <v>4</v>
      </c>
      <c r="AO25" s="6">
        <v>9</v>
      </c>
      <c r="AP25" s="6">
        <v>0</v>
      </c>
      <c r="AQ25" s="6">
        <v>81</v>
      </c>
      <c r="AR25" s="6">
        <v>78</v>
      </c>
      <c r="AS25" s="6">
        <v>159</v>
      </c>
      <c r="AT25" s="6" t="s">
        <v>113</v>
      </c>
      <c r="AU25" s="27"/>
      <c r="AV25" s="12">
        <v>20568.078175895767</v>
      </c>
      <c r="AW25" s="12">
        <v>28965.137614678897</v>
      </c>
      <c r="AX25" s="12">
        <v>996.4</v>
      </c>
      <c r="AY25" s="12">
        <v>771.7</v>
      </c>
      <c r="AZ25" s="28"/>
      <c r="BA25" s="35">
        <v>1</v>
      </c>
      <c r="BB25" s="35">
        <v>1</v>
      </c>
      <c r="BC25" s="32">
        <v>1</v>
      </c>
      <c r="BD25" s="32">
        <v>1</v>
      </c>
      <c r="BF25" s="12">
        <f t="shared" si="30"/>
        <v>1666014.3322475571</v>
      </c>
      <c r="BG25" s="12">
        <f t="shared" si="31"/>
        <v>2259280.7339449539</v>
      </c>
      <c r="BH25" s="12">
        <f t="shared" si="32"/>
        <v>80708.399999999994</v>
      </c>
      <c r="BI25" s="12">
        <f t="shared" si="33"/>
        <v>60192.600000000006</v>
      </c>
    </row>
    <row r="26" spans="1:61">
      <c r="A26" s="6" t="s">
        <v>35</v>
      </c>
      <c r="B26" s="20" t="s">
        <v>56</v>
      </c>
      <c r="C26" s="20" t="s">
        <v>57</v>
      </c>
      <c r="D26" s="6" t="s">
        <v>134</v>
      </c>
      <c r="E26" s="6" t="s">
        <v>135</v>
      </c>
      <c r="F26" s="6" t="s">
        <v>136</v>
      </c>
      <c r="G26" s="6" t="s">
        <v>137</v>
      </c>
      <c r="H26" s="26">
        <v>1</v>
      </c>
      <c r="I26" s="11" t="s">
        <v>38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5</v>
      </c>
      <c r="Q26" s="6">
        <v>94</v>
      </c>
      <c r="R26" s="6">
        <v>5</v>
      </c>
      <c r="S26" s="6">
        <v>0</v>
      </c>
      <c r="T26" s="6">
        <v>2</v>
      </c>
      <c r="U26" s="6">
        <v>0</v>
      </c>
      <c r="V26" s="6">
        <v>4</v>
      </c>
      <c r="W26" s="6">
        <v>68</v>
      </c>
      <c r="X26" s="6">
        <v>2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M26" s="6">
        <v>5</v>
      </c>
      <c r="AN26" s="6">
        <v>4</v>
      </c>
      <c r="AO26" s="6">
        <v>9</v>
      </c>
      <c r="AP26" s="6">
        <v>0</v>
      </c>
      <c r="AQ26" s="6">
        <v>94</v>
      </c>
      <c r="AR26" s="6">
        <v>68</v>
      </c>
      <c r="AS26" s="6">
        <v>162</v>
      </c>
      <c r="AT26" s="6" t="s">
        <v>113</v>
      </c>
      <c r="AU26" s="27"/>
      <c r="AV26" s="12">
        <v>19977.977183042574</v>
      </c>
      <c r="AW26" s="12">
        <v>32878.709677419349</v>
      </c>
      <c r="AX26" s="12">
        <v>1045</v>
      </c>
      <c r="AY26" s="12">
        <v>991</v>
      </c>
      <c r="AZ26" s="28"/>
      <c r="BA26" s="35">
        <v>1</v>
      </c>
      <c r="BB26" s="35">
        <v>1</v>
      </c>
      <c r="BC26" s="32">
        <v>1</v>
      </c>
      <c r="BD26" s="32">
        <v>1</v>
      </c>
      <c r="BF26" s="12">
        <f t="shared" si="30"/>
        <v>1877929.855206002</v>
      </c>
      <c r="BG26" s="12">
        <f t="shared" si="31"/>
        <v>2235752.2580645159</v>
      </c>
      <c r="BH26" s="12">
        <f t="shared" si="32"/>
        <v>98230</v>
      </c>
      <c r="BI26" s="12">
        <f t="shared" si="33"/>
        <v>67388</v>
      </c>
    </row>
    <row r="27" spans="1:61">
      <c r="A27" s="6" t="s">
        <v>35</v>
      </c>
      <c r="B27" s="21" t="s">
        <v>58</v>
      </c>
      <c r="C27" s="21" t="s">
        <v>59</v>
      </c>
      <c r="D27" s="6" t="s">
        <v>138</v>
      </c>
      <c r="E27" s="6" t="s">
        <v>139</v>
      </c>
      <c r="F27" s="6" t="s">
        <v>140</v>
      </c>
      <c r="G27" s="6" t="s">
        <v>141</v>
      </c>
      <c r="H27" s="26">
        <v>1</v>
      </c>
      <c r="I27" s="11" t="s">
        <v>38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5</v>
      </c>
      <c r="Q27" s="6">
        <v>85</v>
      </c>
      <c r="R27" s="6">
        <v>5</v>
      </c>
      <c r="S27" s="6">
        <v>0</v>
      </c>
      <c r="T27" s="6">
        <v>0</v>
      </c>
      <c r="U27" s="6">
        <v>4</v>
      </c>
      <c r="V27" s="6">
        <v>4</v>
      </c>
      <c r="W27" s="6">
        <v>71</v>
      </c>
      <c r="X27" s="6">
        <v>11</v>
      </c>
      <c r="Y27" s="6">
        <v>0</v>
      </c>
      <c r="Z27" s="6">
        <v>1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M27" s="6">
        <v>5</v>
      </c>
      <c r="AN27" s="6">
        <v>4</v>
      </c>
      <c r="AO27" s="6">
        <v>9</v>
      </c>
      <c r="AP27" s="6">
        <v>0</v>
      </c>
      <c r="AQ27" s="6">
        <v>85</v>
      </c>
      <c r="AR27" s="6">
        <v>71</v>
      </c>
      <c r="AS27" s="6">
        <v>156</v>
      </c>
      <c r="AT27" s="6" t="s">
        <v>113</v>
      </c>
      <c r="AU27" s="27"/>
      <c r="AV27" s="12">
        <v>21019.697172718745</v>
      </c>
      <c r="AW27" s="12">
        <v>30567.030397505849</v>
      </c>
      <c r="AX27" s="12">
        <v>974</v>
      </c>
      <c r="AY27" s="12">
        <v>1039</v>
      </c>
      <c r="AZ27" s="28"/>
      <c r="BA27" s="35">
        <v>1</v>
      </c>
      <c r="BB27" s="35">
        <v>1</v>
      </c>
      <c r="BC27" s="32">
        <v>1</v>
      </c>
      <c r="BD27" s="32">
        <v>1</v>
      </c>
      <c r="BF27" s="12">
        <f t="shared" si="30"/>
        <v>1786674.2596810933</v>
      </c>
      <c r="BG27" s="12">
        <f t="shared" si="31"/>
        <v>2170259.1582229151</v>
      </c>
      <c r="BH27" s="12">
        <f t="shared" si="32"/>
        <v>82790</v>
      </c>
      <c r="BI27" s="12">
        <f t="shared" si="33"/>
        <v>73769</v>
      </c>
    </row>
    <row r="28" spans="1:61">
      <c r="A28" s="6" t="s">
        <v>35</v>
      </c>
      <c r="B28" s="22" t="s">
        <v>60</v>
      </c>
      <c r="C28" s="22" t="s">
        <v>61</v>
      </c>
      <c r="D28" s="6" t="s">
        <v>142</v>
      </c>
      <c r="E28" s="6" t="s">
        <v>143</v>
      </c>
      <c r="F28" s="6" t="s">
        <v>144</v>
      </c>
      <c r="G28" s="6" t="s">
        <v>145</v>
      </c>
      <c r="H28" s="26">
        <v>1</v>
      </c>
      <c r="I28" s="11" t="s">
        <v>38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5</v>
      </c>
      <c r="Q28" s="6">
        <v>82</v>
      </c>
      <c r="R28" s="6">
        <v>0</v>
      </c>
      <c r="S28" s="6">
        <v>0</v>
      </c>
      <c r="T28" s="6">
        <v>0</v>
      </c>
      <c r="U28" s="6">
        <v>0</v>
      </c>
      <c r="V28" s="6">
        <v>4</v>
      </c>
      <c r="W28" s="6">
        <v>67</v>
      </c>
      <c r="X28" s="6">
        <v>1</v>
      </c>
      <c r="Y28" s="6">
        <v>0</v>
      </c>
      <c r="Z28" s="6">
        <v>0</v>
      </c>
      <c r="AA28" s="6">
        <v>1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M28" s="6">
        <v>5</v>
      </c>
      <c r="AN28" s="6">
        <v>4</v>
      </c>
      <c r="AO28" s="6">
        <v>9</v>
      </c>
      <c r="AP28" s="6">
        <v>0</v>
      </c>
      <c r="AQ28" s="6">
        <v>82</v>
      </c>
      <c r="AR28" s="6">
        <v>67</v>
      </c>
      <c r="AS28" s="6">
        <v>149</v>
      </c>
      <c r="AT28" s="6" t="s">
        <v>113</v>
      </c>
      <c r="AU28" s="27"/>
      <c r="AV28" s="12">
        <v>19720.472930927193</v>
      </c>
      <c r="AW28" s="12">
        <v>30239.312977099235</v>
      </c>
      <c r="AX28" s="12">
        <v>1038</v>
      </c>
      <c r="AY28" s="12">
        <v>1038</v>
      </c>
      <c r="AZ28" s="28"/>
      <c r="BA28" s="35">
        <v>1</v>
      </c>
      <c r="BB28" s="35">
        <v>1</v>
      </c>
      <c r="BC28" s="32">
        <v>1</v>
      </c>
      <c r="BD28" s="32">
        <v>1</v>
      </c>
      <c r="BF28" s="12">
        <f t="shared" si="30"/>
        <v>1617078.7803360298</v>
      </c>
      <c r="BG28" s="12">
        <f t="shared" si="31"/>
        <v>2026033.9694656488</v>
      </c>
      <c r="BH28" s="12">
        <f t="shared" si="32"/>
        <v>85116</v>
      </c>
      <c r="BI28" s="12">
        <f t="shared" si="33"/>
        <v>69546</v>
      </c>
    </row>
    <row r="29" spans="1:61">
      <c r="A29" s="6" t="s">
        <v>35</v>
      </c>
      <c r="B29" s="23" t="s">
        <v>66</v>
      </c>
      <c r="C29" s="23" t="s">
        <v>67</v>
      </c>
      <c r="D29" s="6" t="s">
        <v>146</v>
      </c>
      <c r="E29" s="6" t="s">
        <v>147</v>
      </c>
      <c r="F29" s="6" t="s">
        <v>148</v>
      </c>
      <c r="G29" s="6" t="s">
        <v>149</v>
      </c>
      <c r="H29" s="26">
        <v>1</v>
      </c>
      <c r="I29" s="11" t="s">
        <v>38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5</v>
      </c>
      <c r="Q29" s="6">
        <v>91</v>
      </c>
      <c r="R29" s="6">
        <v>4</v>
      </c>
      <c r="S29" s="6">
        <v>1</v>
      </c>
      <c r="T29" s="6">
        <v>1</v>
      </c>
      <c r="U29" s="6">
        <v>2</v>
      </c>
      <c r="V29" s="6">
        <v>4</v>
      </c>
      <c r="W29" s="6">
        <v>72</v>
      </c>
      <c r="X29" s="6">
        <v>2</v>
      </c>
      <c r="Y29" s="6">
        <v>0</v>
      </c>
      <c r="Z29" s="6">
        <v>1</v>
      </c>
      <c r="AA29" s="6">
        <v>1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M29" s="6">
        <v>5</v>
      </c>
      <c r="AN29" s="6">
        <v>4</v>
      </c>
      <c r="AO29" s="6">
        <v>9</v>
      </c>
      <c r="AP29" s="6">
        <v>0</v>
      </c>
      <c r="AQ29" s="6">
        <v>91</v>
      </c>
      <c r="AR29" s="6">
        <v>72</v>
      </c>
      <c r="AS29" s="6">
        <v>163</v>
      </c>
      <c r="AT29" s="6" t="s">
        <v>113</v>
      </c>
      <c r="AU29" s="27"/>
      <c r="AV29" s="12">
        <v>19148.568341437061</v>
      </c>
      <c r="AW29" s="12">
        <v>31274.117647058825</v>
      </c>
      <c r="AX29" s="12">
        <v>982</v>
      </c>
      <c r="AY29" s="12">
        <v>982</v>
      </c>
      <c r="AZ29" s="28"/>
      <c r="BA29" s="35">
        <v>1</v>
      </c>
      <c r="BB29" s="35">
        <v>1</v>
      </c>
      <c r="BC29" s="32">
        <v>1</v>
      </c>
      <c r="BD29" s="32">
        <v>1</v>
      </c>
      <c r="BF29" s="12">
        <f t="shared" si="30"/>
        <v>1742519.7190707726</v>
      </c>
      <c r="BG29" s="12">
        <f t="shared" si="31"/>
        <v>2251736.4705882352</v>
      </c>
      <c r="BH29" s="12">
        <f t="shared" si="32"/>
        <v>89362</v>
      </c>
      <c r="BI29" s="12">
        <f t="shared" si="33"/>
        <v>70704</v>
      </c>
    </row>
    <row r="30" spans="1:61">
      <c r="A30" s="6" t="s">
        <v>35</v>
      </c>
      <c r="B30" s="24" t="s">
        <v>72</v>
      </c>
      <c r="C30" s="24" t="s">
        <v>73</v>
      </c>
      <c r="D30" s="6" t="s">
        <v>150</v>
      </c>
      <c r="E30" s="6" t="s">
        <v>151</v>
      </c>
      <c r="F30" s="6" t="s">
        <v>152</v>
      </c>
      <c r="G30" s="6" t="s">
        <v>153</v>
      </c>
      <c r="H30" s="26">
        <v>1</v>
      </c>
      <c r="I30" s="11" t="s">
        <v>38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5</v>
      </c>
      <c r="Q30" s="6">
        <v>85</v>
      </c>
      <c r="R30" s="6">
        <v>10</v>
      </c>
      <c r="S30" s="6">
        <v>0</v>
      </c>
      <c r="T30" s="6">
        <v>1</v>
      </c>
      <c r="U30" s="6">
        <v>0</v>
      </c>
      <c r="V30" s="6">
        <v>4</v>
      </c>
      <c r="W30" s="6">
        <v>88</v>
      </c>
      <c r="X30" s="6">
        <v>3</v>
      </c>
      <c r="Y30" s="6">
        <v>0</v>
      </c>
      <c r="Z30" s="6">
        <v>1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M30" s="6">
        <v>5</v>
      </c>
      <c r="AN30" s="6">
        <v>4</v>
      </c>
      <c r="AO30" s="6">
        <v>9</v>
      </c>
      <c r="AP30" s="6">
        <v>0</v>
      </c>
      <c r="AQ30" s="6">
        <v>85</v>
      </c>
      <c r="AR30" s="6">
        <v>88</v>
      </c>
      <c r="AS30" s="6">
        <v>173</v>
      </c>
      <c r="AT30" s="6" t="s">
        <v>113</v>
      </c>
      <c r="AU30" s="27"/>
      <c r="AV30" s="12">
        <v>22391.519760341052</v>
      </c>
      <c r="AW30" s="12">
        <v>27500.896243325344</v>
      </c>
      <c r="AX30" s="12">
        <v>1200</v>
      </c>
      <c r="AY30" s="12">
        <v>730</v>
      </c>
      <c r="AZ30" s="28"/>
      <c r="BA30" s="35">
        <v>1</v>
      </c>
      <c r="BB30" s="35">
        <v>1</v>
      </c>
      <c r="BC30" s="32">
        <v>1</v>
      </c>
      <c r="BD30" s="32">
        <v>1</v>
      </c>
      <c r="BF30" s="12">
        <f t="shared" si="30"/>
        <v>1903279.1796289894</v>
      </c>
      <c r="BG30" s="12">
        <f t="shared" si="31"/>
        <v>2420078.8694126303</v>
      </c>
      <c r="BH30" s="12">
        <f t="shared" si="32"/>
        <v>102000</v>
      </c>
      <c r="BI30" s="12">
        <f t="shared" si="33"/>
        <v>64240</v>
      </c>
    </row>
    <row r="31" spans="1:61">
      <c r="A31" s="6" t="s">
        <v>35</v>
      </c>
      <c r="B31" s="25" t="s">
        <v>74</v>
      </c>
      <c r="C31" s="25" t="s">
        <v>75</v>
      </c>
      <c r="D31" s="6" t="s">
        <v>154</v>
      </c>
      <c r="E31" s="6" t="s">
        <v>155</v>
      </c>
      <c r="F31" s="6" t="s">
        <v>156</v>
      </c>
      <c r="G31" s="6" t="s">
        <v>157</v>
      </c>
      <c r="H31" s="26">
        <v>1</v>
      </c>
      <c r="I31" s="11" t="s">
        <v>38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5</v>
      </c>
      <c r="Q31" s="6">
        <v>90</v>
      </c>
      <c r="R31" s="6">
        <v>6</v>
      </c>
      <c r="S31" s="6">
        <v>0</v>
      </c>
      <c r="T31" s="6">
        <v>0</v>
      </c>
      <c r="U31" s="6">
        <v>6</v>
      </c>
      <c r="V31" s="6">
        <v>4</v>
      </c>
      <c r="W31" s="6">
        <v>74</v>
      </c>
      <c r="X31" s="6">
        <v>5</v>
      </c>
      <c r="Y31" s="6">
        <v>0</v>
      </c>
      <c r="Z31" s="6">
        <v>0</v>
      </c>
      <c r="AA31" s="6">
        <v>5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M31" s="6">
        <v>5</v>
      </c>
      <c r="AN31" s="6">
        <v>4</v>
      </c>
      <c r="AO31" s="6">
        <v>9</v>
      </c>
      <c r="AP31" s="6">
        <v>0</v>
      </c>
      <c r="AQ31" s="6">
        <v>90</v>
      </c>
      <c r="AR31" s="6">
        <v>74</v>
      </c>
      <c r="AS31" s="6">
        <v>164</v>
      </c>
      <c r="AT31" s="6" t="s">
        <v>113</v>
      </c>
      <c r="AU31" s="27"/>
      <c r="AV31" s="12">
        <v>21364.985163204747</v>
      </c>
      <c r="AW31" s="12">
        <v>30850.902472319121</v>
      </c>
      <c r="AX31" s="12">
        <v>1060</v>
      </c>
      <c r="AY31" s="12">
        <v>1060</v>
      </c>
      <c r="AZ31" s="28"/>
      <c r="BA31" s="35">
        <v>1</v>
      </c>
      <c r="BB31" s="35">
        <v>1</v>
      </c>
      <c r="BC31" s="32">
        <v>1</v>
      </c>
      <c r="BD31" s="32">
        <v>1</v>
      </c>
      <c r="BF31" s="12">
        <f t="shared" si="30"/>
        <v>1922848.6646884272</v>
      </c>
      <c r="BG31" s="12">
        <f t="shared" si="31"/>
        <v>2282966.7829516148</v>
      </c>
      <c r="BH31" s="12">
        <f t="shared" si="32"/>
        <v>95400</v>
      </c>
      <c r="BI31" s="12">
        <f t="shared" si="33"/>
        <v>78440</v>
      </c>
    </row>
    <row r="32" spans="1:61">
      <c r="A32" s="6" t="s">
        <v>35</v>
      </c>
      <c r="B32" s="15" t="s">
        <v>44</v>
      </c>
      <c r="C32" s="15" t="s">
        <v>45</v>
      </c>
      <c r="D32" s="6" t="s">
        <v>158</v>
      </c>
      <c r="E32" s="6" t="s">
        <v>159</v>
      </c>
      <c r="F32" s="6" t="s">
        <v>160</v>
      </c>
      <c r="G32" s="6" t="s">
        <v>161</v>
      </c>
      <c r="H32" s="26">
        <v>1</v>
      </c>
      <c r="I32" s="11" t="s">
        <v>38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5</v>
      </c>
      <c r="Q32" s="6">
        <v>139</v>
      </c>
      <c r="R32" s="6">
        <v>13</v>
      </c>
      <c r="S32" s="6">
        <v>0</v>
      </c>
      <c r="T32" s="6">
        <v>2</v>
      </c>
      <c r="U32" s="6">
        <v>6</v>
      </c>
      <c r="V32" s="6">
        <v>4</v>
      </c>
      <c r="W32" s="6">
        <v>97</v>
      </c>
      <c r="X32" s="6">
        <v>16</v>
      </c>
      <c r="Y32" s="6">
        <v>0</v>
      </c>
      <c r="Z32" s="6">
        <v>1</v>
      </c>
      <c r="AA32" s="6">
        <v>7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M32" s="6">
        <v>5</v>
      </c>
      <c r="AN32" s="6">
        <v>4</v>
      </c>
      <c r="AO32" s="6">
        <v>9</v>
      </c>
      <c r="AP32" s="6">
        <v>0</v>
      </c>
      <c r="AQ32" s="6">
        <v>139</v>
      </c>
      <c r="AR32" s="6">
        <v>97</v>
      </c>
      <c r="AS32" s="6">
        <v>236</v>
      </c>
      <c r="AT32" s="6" t="s">
        <v>113</v>
      </c>
      <c r="AU32" s="27"/>
      <c r="AV32" s="12">
        <v>17635.654596100278</v>
      </c>
      <c r="AW32" s="12">
        <v>26292.358803986714</v>
      </c>
      <c r="AX32" s="12">
        <v>887</v>
      </c>
      <c r="AY32" s="12">
        <v>829</v>
      </c>
      <c r="BA32" s="35">
        <v>1</v>
      </c>
      <c r="BB32" s="35">
        <v>1</v>
      </c>
      <c r="BC32" s="32">
        <v>1</v>
      </c>
      <c r="BD32" s="32">
        <v>1</v>
      </c>
      <c r="BF32" s="12">
        <f t="shared" si="30"/>
        <v>2451355.9888579384</v>
      </c>
      <c r="BG32" s="12">
        <f t="shared" si="31"/>
        <v>2550358.8039867114</v>
      </c>
      <c r="BH32" s="12">
        <f t="shared" si="32"/>
        <v>123293</v>
      </c>
      <c r="BI32" s="12">
        <f t="shared" si="33"/>
        <v>80413</v>
      </c>
    </row>
    <row r="33" spans="1:61">
      <c r="A33" s="6" t="s">
        <v>35</v>
      </c>
      <c r="B33" s="16" t="s">
        <v>46</v>
      </c>
      <c r="C33" s="16" t="s">
        <v>47</v>
      </c>
      <c r="D33" s="6" t="s">
        <v>162</v>
      </c>
      <c r="E33" s="6" t="s">
        <v>163</v>
      </c>
      <c r="F33" s="6" t="s">
        <v>164</v>
      </c>
      <c r="G33" s="6" t="s">
        <v>165</v>
      </c>
      <c r="H33" s="26">
        <v>1</v>
      </c>
      <c r="I33" s="11" t="s">
        <v>38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5</v>
      </c>
      <c r="Q33" s="6">
        <v>115</v>
      </c>
      <c r="R33" s="6">
        <v>5</v>
      </c>
      <c r="S33" s="6">
        <v>0</v>
      </c>
      <c r="T33" s="6">
        <v>0</v>
      </c>
      <c r="U33" s="6">
        <v>1</v>
      </c>
      <c r="V33" s="6">
        <v>4</v>
      </c>
      <c r="W33" s="6">
        <v>82</v>
      </c>
      <c r="X33" s="6">
        <v>4</v>
      </c>
      <c r="Y33" s="6">
        <v>0</v>
      </c>
      <c r="Z33" s="6">
        <v>0</v>
      </c>
      <c r="AA33" s="6">
        <v>3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M33" s="6">
        <v>5</v>
      </c>
      <c r="AN33" s="6">
        <v>4</v>
      </c>
      <c r="AO33" s="6">
        <v>9</v>
      </c>
      <c r="AP33" s="6">
        <v>0</v>
      </c>
      <c r="AQ33" s="6">
        <v>115</v>
      </c>
      <c r="AR33" s="6">
        <v>82</v>
      </c>
      <c r="AS33" s="6">
        <v>197</v>
      </c>
      <c r="AT33" s="6" t="s">
        <v>113</v>
      </c>
      <c r="AU33" s="27"/>
      <c r="AV33" s="12">
        <v>17195.999298122475</v>
      </c>
      <c r="AW33" s="12">
        <v>28997.514498757249</v>
      </c>
      <c r="AX33" s="12">
        <v>1035</v>
      </c>
      <c r="AY33" s="12">
        <v>750</v>
      </c>
      <c r="BA33" s="35">
        <v>1</v>
      </c>
      <c r="BB33" s="35">
        <v>1</v>
      </c>
      <c r="BC33" s="32">
        <v>1</v>
      </c>
      <c r="BD33" s="32">
        <v>1</v>
      </c>
      <c r="BF33" s="12">
        <f t="shared" si="30"/>
        <v>1977539.9192840846</v>
      </c>
      <c r="BG33" s="12">
        <f t="shared" si="31"/>
        <v>2377796.1888980945</v>
      </c>
      <c r="BH33" s="12">
        <f t="shared" si="32"/>
        <v>119025</v>
      </c>
      <c r="BI33" s="12">
        <f t="shared" si="33"/>
        <v>61500</v>
      </c>
    </row>
    <row r="34" spans="1:61">
      <c r="A34" s="6" t="s">
        <v>35</v>
      </c>
      <c r="B34" s="17" t="s">
        <v>48</v>
      </c>
      <c r="C34" s="17" t="s">
        <v>49</v>
      </c>
      <c r="D34" s="6" t="s">
        <v>166</v>
      </c>
      <c r="E34" s="6" t="s">
        <v>167</v>
      </c>
      <c r="F34" s="6" t="s">
        <v>168</v>
      </c>
      <c r="G34" s="6" t="s">
        <v>169</v>
      </c>
      <c r="H34" s="26">
        <v>1</v>
      </c>
      <c r="I34" s="11" t="s">
        <v>38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5</v>
      </c>
      <c r="Q34" s="6">
        <v>112</v>
      </c>
      <c r="R34" s="6">
        <v>7</v>
      </c>
      <c r="S34" s="6">
        <v>0</v>
      </c>
      <c r="T34" s="6">
        <v>1</v>
      </c>
      <c r="U34" s="6">
        <v>6</v>
      </c>
      <c r="V34" s="6">
        <v>4</v>
      </c>
      <c r="W34" s="6">
        <v>89</v>
      </c>
      <c r="X34" s="6">
        <v>8</v>
      </c>
      <c r="Y34" s="6">
        <v>0</v>
      </c>
      <c r="Z34" s="6">
        <v>3</v>
      </c>
      <c r="AA34" s="6">
        <v>5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M34" s="6">
        <v>5</v>
      </c>
      <c r="AN34" s="6">
        <v>4</v>
      </c>
      <c r="AO34" s="6">
        <v>9</v>
      </c>
      <c r="AP34" s="6">
        <v>0</v>
      </c>
      <c r="AQ34" s="6">
        <v>112</v>
      </c>
      <c r="AR34" s="6">
        <v>89</v>
      </c>
      <c r="AS34" s="6">
        <v>201</v>
      </c>
      <c r="AT34" s="6" t="s">
        <v>113</v>
      </c>
      <c r="AU34" s="27"/>
      <c r="AV34" s="12">
        <v>19115.802781289505</v>
      </c>
      <c r="AW34" s="12">
        <v>30577.553083923154</v>
      </c>
      <c r="AX34" s="12">
        <v>930</v>
      </c>
      <c r="AY34" s="12">
        <v>978</v>
      </c>
      <c r="BA34" s="35">
        <v>1</v>
      </c>
      <c r="BB34" s="35">
        <v>1</v>
      </c>
      <c r="BC34" s="32">
        <v>1</v>
      </c>
      <c r="BD34" s="32">
        <v>1</v>
      </c>
      <c r="BF34" s="12">
        <f t="shared" si="30"/>
        <v>2140969.9115044246</v>
      </c>
      <c r="BG34" s="12">
        <f t="shared" si="31"/>
        <v>2721402.2244691607</v>
      </c>
      <c r="BH34" s="12">
        <f t="shared" si="32"/>
        <v>104160</v>
      </c>
      <c r="BI34" s="12">
        <f t="shared" si="33"/>
        <v>87042</v>
      </c>
    </row>
    <row r="35" spans="1:61">
      <c r="A35" s="6" t="s">
        <v>35</v>
      </c>
      <c r="B35" s="18" t="s">
        <v>50</v>
      </c>
      <c r="C35" s="18" t="s">
        <v>51</v>
      </c>
      <c r="D35" s="48" t="s">
        <v>250</v>
      </c>
      <c r="E35" s="6" t="s">
        <v>263</v>
      </c>
      <c r="F35" s="6" t="s">
        <v>210</v>
      </c>
      <c r="G35" s="6" t="s">
        <v>211</v>
      </c>
      <c r="H35" s="26">
        <v>1</v>
      </c>
      <c r="I35" s="11" t="s">
        <v>38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5</v>
      </c>
      <c r="Q35" s="6">
        <v>100</v>
      </c>
      <c r="R35" s="6">
        <v>1</v>
      </c>
      <c r="S35" s="6">
        <v>0</v>
      </c>
      <c r="T35" s="6">
        <v>0</v>
      </c>
      <c r="U35" s="6">
        <v>1</v>
      </c>
      <c r="V35" s="6">
        <v>4</v>
      </c>
      <c r="W35" s="6">
        <v>90</v>
      </c>
      <c r="X35" s="6">
        <v>6</v>
      </c>
      <c r="Y35" s="6">
        <v>0</v>
      </c>
      <c r="Z35" s="6">
        <v>3</v>
      </c>
      <c r="AA35" s="6">
        <v>3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M35" s="6">
        <f t="shared" ref="AM35" si="34">P35+AB35</f>
        <v>5</v>
      </c>
      <c r="AN35" s="6">
        <f t="shared" ref="AN35" si="35">V35+AG35</f>
        <v>4</v>
      </c>
      <c r="AO35" s="6">
        <f t="shared" ref="AO35" si="36">P35+V35</f>
        <v>9</v>
      </c>
      <c r="AP35" s="6">
        <f t="shared" ref="AP35" si="37">AB35+AG35</f>
        <v>0</v>
      </c>
      <c r="AQ35" s="6">
        <f t="shared" ref="AQ35" si="38">IF(AT35="málotřídka",Q35+W35+AC35+AH35,Q35+AC35)</f>
        <v>100</v>
      </c>
      <c r="AR35" s="6">
        <f t="shared" ref="AR35" si="39">IF(AT35="málotřídka",0,W35+AH35)</f>
        <v>90</v>
      </c>
      <c r="AS35" s="6">
        <f t="shared" ref="AS35" si="40">AQ35+AR35</f>
        <v>190</v>
      </c>
      <c r="AT35" s="6" t="str">
        <f t="shared" ref="AT35" si="41">IF(AO35=0,"speciální škola",IF(AN35=0,"málotřídka","úplná škola"))</f>
        <v>úplná škola</v>
      </c>
      <c r="AU35" s="27"/>
      <c r="AV35" s="51">
        <v>20625.484621349184</v>
      </c>
      <c r="AW35" s="51">
        <v>29140.040167975167</v>
      </c>
      <c r="AX35" s="12">
        <v>1020</v>
      </c>
      <c r="AY35" s="12">
        <v>1020</v>
      </c>
      <c r="BA35" s="35">
        <v>1</v>
      </c>
      <c r="BB35" s="35">
        <v>1</v>
      </c>
      <c r="BC35" s="32">
        <v>1</v>
      </c>
      <c r="BD35" s="32">
        <v>1</v>
      </c>
      <c r="BF35" s="12">
        <f t="shared" si="30"/>
        <v>2062548.4621349184</v>
      </c>
      <c r="BG35" s="12">
        <f t="shared" si="31"/>
        <v>2622603.615117765</v>
      </c>
      <c r="BH35" s="12">
        <f t="shared" si="32"/>
        <v>102000</v>
      </c>
      <c r="BI35" s="12">
        <f t="shared" si="33"/>
        <v>91800</v>
      </c>
    </row>
    <row r="36" spans="1:61">
      <c r="A36" s="6" t="s">
        <v>35</v>
      </c>
      <c r="B36" s="19" t="s">
        <v>52</v>
      </c>
      <c r="C36" s="19" t="s">
        <v>53</v>
      </c>
      <c r="D36" s="6" t="s">
        <v>170</v>
      </c>
      <c r="E36" s="6" t="s">
        <v>171</v>
      </c>
      <c r="F36" s="6" t="s">
        <v>54</v>
      </c>
      <c r="G36" s="6" t="s">
        <v>55</v>
      </c>
      <c r="H36" s="26">
        <v>1</v>
      </c>
      <c r="I36" s="11" t="s">
        <v>38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5</v>
      </c>
      <c r="Q36" s="6">
        <v>132</v>
      </c>
      <c r="R36" s="6">
        <v>4</v>
      </c>
      <c r="S36" s="6">
        <v>1</v>
      </c>
      <c r="T36" s="6">
        <v>0</v>
      </c>
      <c r="U36" s="6">
        <v>3</v>
      </c>
      <c r="V36" s="6">
        <v>4</v>
      </c>
      <c r="W36" s="6">
        <v>91</v>
      </c>
      <c r="X36" s="6">
        <v>5</v>
      </c>
      <c r="Y36" s="6">
        <v>1</v>
      </c>
      <c r="Z36" s="6">
        <v>0</v>
      </c>
      <c r="AA36" s="6">
        <v>4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M36" s="6">
        <v>5</v>
      </c>
      <c r="AN36" s="6">
        <v>4</v>
      </c>
      <c r="AO36" s="6">
        <v>9</v>
      </c>
      <c r="AP36" s="6">
        <v>0</v>
      </c>
      <c r="AQ36" s="6">
        <v>132</v>
      </c>
      <c r="AR36" s="6">
        <v>91</v>
      </c>
      <c r="AS36" s="6">
        <v>223</v>
      </c>
      <c r="AT36" s="6" t="s">
        <v>113</v>
      </c>
      <c r="AU36" s="27"/>
      <c r="AV36" s="12">
        <v>18020.547945205479</v>
      </c>
      <c r="AW36" s="12">
        <v>27525.719267654749</v>
      </c>
      <c r="AX36" s="12">
        <v>985.7</v>
      </c>
      <c r="AY36" s="12">
        <v>765.6</v>
      </c>
      <c r="BA36" s="35">
        <v>1</v>
      </c>
      <c r="BB36" s="35">
        <v>1</v>
      </c>
      <c r="BC36" s="32">
        <v>1</v>
      </c>
      <c r="BD36" s="32">
        <v>1</v>
      </c>
      <c r="BF36" s="12">
        <f t="shared" si="30"/>
        <v>2378712.3287671232</v>
      </c>
      <c r="BG36" s="12">
        <f t="shared" si="31"/>
        <v>2504840.4533565822</v>
      </c>
      <c r="BH36" s="12">
        <f t="shared" si="32"/>
        <v>130112.40000000001</v>
      </c>
      <c r="BI36" s="12">
        <f t="shared" si="33"/>
        <v>69669.600000000006</v>
      </c>
    </row>
    <row r="37" spans="1:61">
      <c r="A37" s="6" t="s">
        <v>35</v>
      </c>
      <c r="B37" s="20" t="s">
        <v>56</v>
      </c>
      <c r="C37" s="20" t="s">
        <v>57</v>
      </c>
      <c r="D37" s="6" t="s">
        <v>172</v>
      </c>
      <c r="E37" s="6" t="s">
        <v>173</v>
      </c>
      <c r="F37" s="6" t="s">
        <v>174</v>
      </c>
      <c r="G37" s="6" t="s">
        <v>175</v>
      </c>
      <c r="H37" s="26">
        <v>1</v>
      </c>
      <c r="I37" s="11" t="s">
        <v>38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5</v>
      </c>
      <c r="Q37" s="6">
        <v>122</v>
      </c>
      <c r="R37" s="6">
        <v>4</v>
      </c>
      <c r="S37" s="6">
        <v>0</v>
      </c>
      <c r="T37" s="6">
        <v>3</v>
      </c>
      <c r="U37" s="6">
        <v>0</v>
      </c>
      <c r="V37" s="6">
        <v>4</v>
      </c>
      <c r="W37" s="6">
        <v>83</v>
      </c>
      <c r="X37" s="6">
        <v>7</v>
      </c>
      <c r="Y37" s="6">
        <v>1</v>
      </c>
      <c r="Z37" s="6">
        <v>0</v>
      </c>
      <c r="AA37" s="6">
        <v>3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M37" s="6">
        <v>5</v>
      </c>
      <c r="AN37" s="6">
        <v>4</v>
      </c>
      <c r="AO37" s="6">
        <v>9</v>
      </c>
      <c r="AP37" s="6">
        <v>0</v>
      </c>
      <c r="AQ37" s="6">
        <v>122</v>
      </c>
      <c r="AR37" s="6">
        <v>83</v>
      </c>
      <c r="AS37" s="6">
        <v>205</v>
      </c>
      <c r="AT37" s="6" t="s">
        <v>113</v>
      </c>
      <c r="AU37" s="27"/>
      <c r="AV37" s="12">
        <v>17408.940084786886</v>
      </c>
      <c r="AW37" s="12">
        <v>28943.926617752564</v>
      </c>
      <c r="AX37" s="12">
        <v>1032</v>
      </c>
      <c r="AY37" s="12">
        <v>971</v>
      </c>
      <c r="BA37" s="35">
        <v>1</v>
      </c>
      <c r="BB37" s="35">
        <v>1</v>
      </c>
      <c r="BC37" s="32">
        <v>1</v>
      </c>
      <c r="BD37" s="32">
        <v>1</v>
      </c>
      <c r="BF37" s="12">
        <f t="shared" si="30"/>
        <v>2123890.6903440002</v>
      </c>
      <c r="BG37" s="12">
        <f t="shared" si="31"/>
        <v>2402345.9092734628</v>
      </c>
      <c r="BH37" s="12">
        <f t="shared" si="32"/>
        <v>125904</v>
      </c>
      <c r="BI37" s="12">
        <f t="shared" si="33"/>
        <v>80593</v>
      </c>
    </row>
    <row r="38" spans="1:61">
      <c r="A38" s="6" t="s">
        <v>35</v>
      </c>
      <c r="B38" s="21" t="s">
        <v>58</v>
      </c>
      <c r="C38" s="21" t="s">
        <v>59</v>
      </c>
      <c r="D38" s="6" t="s">
        <v>176</v>
      </c>
      <c r="E38" s="6" t="s">
        <v>177</v>
      </c>
      <c r="F38" s="6" t="s">
        <v>178</v>
      </c>
      <c r="G38" s="6" t="s">
        <v>179</v>
      </c>
      <c r="H38" s="26">
        <v>1</v>
      </c>
      <c r="I38" s="11" t="s">
        <v>38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5</v>
      </c>
      <c r="Q38" s="6">
        <v>101</v>
      </c>
      <c r="R38" s="6">
        <v>5</v>
      </c>
      <c r="S38" s="6">
        <v>0</v>
      </c>
      <c r="T38" s="6">
        <v>1</v>
      </c>
      <c r="U38" s="6">
        <v>4</v>
      </c>
      <c r="V38" s="6">
        <v>4</v>
      </c>
      <c r="W38" s="6">
        <v>73</v>
      </c>
      <c r="X38" s="6">
        <v>5</v>
      </c>
      <c r="Y38" s="6">
        <v>1</v>
      </c>
      <c r="Z38" s="6">
        <v>0</v>
      </c>
      <c r="AA38" s="6">
        <v>4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M38" s="6">
        <v>5</v>
      </c>
      <c r="AN38" s="6">
        <v>4</v>
      </c>
      <c r="AO38" s="6">
        <v>9</v>
      </c>
      <c r="AP38" s="6">
        <v>0</v>
      </c>
      <c r="AQ38" s="6">
        <v>101</v>
      </c>
      <c r="AR38" s="6">
        <v>73</v>
      </c>
      <c r="AS38" s="6">
        <v>174</v>
      </c>
      <c r="AT38" s="6" t="s">
        <v>113</v>
      </c>
      <c r="AU38" s="27"/>
      <c r="AV38" s="12">
        <v>20313.370022661056</v>
      </c>
      <c r="AW38" s="12">
        <v>30060.362173038233</v>
      </c>
      <c r="AX38" s="12">
        <v>969</v>
      </c>
      <c r="AY38" s="12">
        <v>1035</v>
      </c>
      <c r="BA38" s="35">
        <v>1</v>
      </c>
      <c r="BB38" s="35">
        <v>1</v>
      </c>
      <c r="BC38" s="32">
        <v>1</v>
      </c>
      <c r="BD38" s="32">
        <v>1</v>
      </c>
      <c r="BF38" s="12">
        <f t="shared" si="30"/>
        <v>2051650.3722887668</v>
      </c>
      <c r="BG38" s="12">
        <f t="shared" si="31"/>
        <v>2194406.4386317912</v>
      </c>
      <c r="BH38" s="12">
        <f t="shared" si="32"/>
        <v>97869</v>
      </c>
      <c r="BI38" s="12">
        <f t="shared" si="33"/>
        <v>75555</v>
      </c>
    </row>
    <row r="39" spans="1:61">
      <c r="A39" s="6" t="s">
        <v>35</v>
      </c>
      <c r="B39" s="22" t="s">
        <v>60</v>
      </c>
      <c r="C39" s="22" t="s">
        <v>61</v>
      </c>
      <c r="D39" s="6" t="s">
        <v>180</v>
      </c>
      <c r="E39" s="6" t="s">
        <v>181</v>
      </c>
      <c r="F39" s="6" t="s">
        <v>182</v>
      </c>
      <c r="G39" s="6" t="s">
        <v>183</v>
      </c>
      <c r="H39" s="26">
        <v>1</v>
      </c>
      <c r="I39" s="11" t="s">
        <v>38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5</v>
      </c>
      <c r="Q39" s="6">
        <v>127</v>
      </c>
      <c r="R39" s="6">
        <v>0</v>
      </c>
      <c r="S39" s="6">
        <v>0</v>
      </c>
      <c r="T39" s="6">
        <v>0</v>
      </c>
      <c r="U39" s="6">
        <v>0</v>
      </c>
      <c r="V39" s="6">
        <v>4</v>
      </c>
      <c r="W39" s="6">
        <v>82</v>
      </c>
      <c r="X39" s="6">
        <v>5</v>
      </c>
      <c r="Y39" s="6">
        <v>0</v>
      </c>
      <c r="Z39" s="6">
        <v>0</v>
      </c>
      <c r="AA39" s="6">
        <v>5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M39" s="6">
        <v>5</v>
      </c>
      <c r="AN39" s="6">
        <v>4</v>
      </c>
      <c r="AO39" s="6">
        <v>9</v>
      </c>
      <c r="AP39" s="6">
        <v>0</v>
      </c>
      <c r="AQ39" s="6">
        <v>127</v>
      </c>
      <c r="AR39" s="6">
        <v>82</v>
      </c>
      <c r="AS39" s="6">
        <v>209</v>
      </c>
      <c r="AT39" s="6" t="s">
        <v>113</v>
      </c>
      <c r="AU39" s="27"/>
      <c r="AV39" s="12">
        <v>18630.687830687828</v>
      </c>
      <c r="AW39" s="12">
        <v>28524.572457245726</v>
      </c>
      <c r="AX39" s="12">
        <v>1038</v>
      </c>
      <c r="AY39" s="12">
        <v>1038</v>
      </c>
      <c r="BA39" s="35">
        <v>1</v>
      </c>
      <c r="BB39" s="35">
        <v>1</v>
      </c>
      <c r="BC39" s="32">
        <v>1</v>
      </c>
      <c r="BD39" s="32">
        <v>1</v>
      </c>
      <c r="BF39" s="12">
        <f t="shared" si="30"/>
        <v>2366097.354497354</v>
      </c>
      <c r="BG39" s="12">
        <f t="shared" si="31"/>
        <v>2339014.9414941496</v>
      </c>
      <c r="BH39" s="12">
        <f t="shared" si="32"/>
        <v>131826</v>
      </c>
      <c r="BI39" s="12">
        <f t="shared" si="33"/>
        <v>85116</v>
      </c>
    </row>
    <row r="40" spans="1:61">
      <c r="A40" s="6" t="s">
        <v>35</v>
      </c>
      <c r="B40" s="25" t="s">
        <v>74</v>
      </c>
      <c r="C40" s="25" t="s">
        <v>75</v>
      </c>
      <c r="D40" s="6" t="s">
        <v>184</v>
      </c>
      <c r="E40" s="6" t="s">
        <v>185</v>
      </c>
      <c r="F40" s="6" t="s">
        <v>186</v>
      </c>
      <c r="G40" s="6" t="s">
        <v>187</v>
      </c>
      <c r="H40" s="26">
        <v>1</v>
      </c>
      <c r="I40" s="11" t="s">
        <v>38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5</v>
      </c>
      <c r="Q40" s="6">
        <v>107</v>
      </c>
      <c r="R40" s="6">
        <v>7</v>
      </c>
      <c r="S40" s="6">
        <v>1</v>
      </c>
      <c r="T40" s="6">
        <v>0</v>
      </c>
      <c r="U40" s="6">
        <v>6</v>
      </c>
      <c r="V40" s="6">
        <v>4</v>
      </c>
      <c r="W40" s="6">
        <v>84</v>
      </c>
      <c r="X40" s="6">
        <v>4</v>
      </c>
      <c r="Y40" s="6">
        <v>0</v>
      </c>
      <c r="Z40" s="6">
        <v>0</v>
      </c>
      <c r="AA40" s="6">
        <v>4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M40" s="6">
        <v>5</v>
      </c>
      <c r="AN40" s="6">
        <v>4</v>
      </c>
      <c r="AO40" s="6">
        <v>9</v>
      </c>
      <c r="AP40" s="6">
        <v>0</v>
      </c>
      <c r="AQ40" s="6">
        <v>107</v>
      </c>
      <c r="AR40" s="6">
        <v>84</v>
      </c>
      <c r="AS40" s="6">
        <v>191</v>
      </c>
      <c r="AT40" s="6" t="s">
        <v>113</v>
      </c>
      <c r="AU40" s="27"/>
      <c r="AV40" s="12">
        <v>19151.543769551565</v>
      </c>
      <c r="AW40" s="12">
        <v>28671.106882334283</v>
      </c>
      <c r="AX40" s="12">
        <v>1060</v>
      </c>
      <c r="AY40" s="12">
        <v>1060</v>
      </c>
      <c r="BA40" s="35">
        <v>1</v>
      </c>
      <c r="BB40" s="35">
        <v>1</v>
      </c>
      <c r="BC40" s="32">
        <v>1</v>
      </c>
      <c r="BD40" s="32">
        <v>1</v>
      </c>
      <c r="BF40" s="12">
        <f t="shared" si="30"/>
        <v>2049215.1833420175</v>
      </c>
      <c r="BG40" s="12">
        <f t="shared" si="31"/>
        <v>2408372.9781160797</v>
      </c>
      <c r="BH40" s="12">
        <f t="shared" si="32"/>
        <v>113420</v>
      </c>
      <c r="BI40" s="12">
        <f t="shared" si="33"/>
        <v>89040</v>
      </c>
    </row>
    <row r="41" spans="1:61">
      <c r="A41" s="6" t="s">
        <v>35</v>
      </c>
      <c r="B41" s="7" t="s">
        <v>36</v>
      </c>
      <c r="C41" s="7" t="s">
        <v>37</v>
      </c>
      <c r="D41" s="6" t="s">
        <v>188</v>
      </c>
      <c r="E41" s="8" t="s">
        <v>189</v>
      </c>
      <c r="F41" s="8" t="s">
        <v>190</v>
      </c>
      <c r="G41" s="8" t="s">
        <v>191</v>
      </c>
      <c r="H41" s="9">
        <v>1</v>
      </c>
      <c r="I41" s="10" t="s">
        <v>38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10</v>
      </c>
      <c r="Q41" s="8">
        <v>248</v>
      </c>
      <c r="R41" s="8">
        <v>11</v>
      </c>
      <c r="S41" s="8">
        <v>1</v>
      </c>
      <c r="T41" s="8">
        <v>0</v>
      </c>
      <c r="U41" s="8">
        <v>10</v>
      </c>
      <c r="V41" s="8">
        <v>10</v>
      </c>
      <c r="W41" s="8">
        <v>216</v>
      </c>
      <c r="X41" s="6">
        <v>10</v>
      </c>
      <c r="Y41" s="6">
        <v>0</v>
      </c>
      <c r="Z41" s="6">
        <v>0</v>
      </c>
      <c r="AA41" s="6">
        <v>9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M41" s="6">
        <v>10</v>
      </c>
      <c r="AN41" s="6">
        <v>10</v>
      </c>
      <c r="AO41" s="6">
        <v>20</v>
      </c>
      <c r="AP41" s="6">
        <v>0</v>
      </c>
      <c r="AQ41" s="6">
        <v>248</v>
      </c>
      <c r="AR41" s="6">
        <v>216</v>
      </c>
      <c r="AS41" s="6">
        <v>464</v>
      </c>
      <c r="AT41" s="6" t="s">
        <v>113</v>
      </c>
      <c r="AU41" s="27"/>
      <c r="AV41" s="12">
        <v>16505.939341648449</v>
      </c>
      <c r="AW41" s="12">
        <v>22107.660882302986</v>
      </c>
      <c r="AX41" s="12">
        <v>962</v>
      </c>
      <c r="AY41" s="12">
        <v>962</v>
      </c>
      <c r="BA41" s="35">
        <v>1</v>
      </c>
      <c r="BB41" s="35">
        <v>1</v>
      </c>
      <c r="BC41" s="32">
        <v>1</v>
      </c>
      <c r="BD41" s="32">
        <v>1</v>
      </c>
      <c r="BF41" s="12">
        <f t="shared" si="30"/>
        <v>4093472.9567288156</v>
      </c>
      <c r="BG41" s="12">
        <f t="shared" si="31"/>
        <v>4775254.7505774451</v>
      </c>
      <c r="BH41" s="12">
        <f t="shared" si="32"/>
        <v>238576</v>
      </c>
      <c r="BI41" s="12">
        <f t="shared" si="33"/>
        <v>207792</v>
      </c>
    </row>
    <row r="42" spans="1:61">
      <c r="A42" s="6" t="s">
        <v>35</v>
      </c>
      <c r="B42" s="13" t="s">
        <v>40</v>
      </c>
      <c r="C42" s="13" t="s">
        <v>41</v>
      </c>
      <c r="D42" s="6" t="s">
        <v>192</v>
      </c>
      <c r="E42" s="6" t="s">
        <v>193</v>
      </c>
      <c r="F42" s="6" t="s">
        <v>194</v>
      </c>
      <c r="G42" s="6" t="s">
        <v>195</v>
      </c>
      <c r="H42" s="26">
        <f>IF(ISNUMBER(VLOOKUP(D42,'[1]RED IZO jen ZŠ'!$A$2:$B$1708,2,FALSE)),1,0)</f>
        <v>1</v>
      </c>
      <c r="I42" s="11" t="s">
        <v>38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10</v>
      </c>
      <c r="Q42" s="6">
        <v>246</v>
      </c>
      <c r="R42" s="6">
        <v>9</v>
      </c>
      <c r="S42" s="6">
        <v>0</v>
      </c>
      <c r="T42" s="6">
        <v>0</v>
      </c>
      <c r="U42" s="6">
        <v>3</v>
      </c>
      <c r="V42" s="6">
        <v>8</v>
      </c>
      <c r="W42" s="6">
        <v>160</v>
      </c>
      <c r="X42" s="6">
        <v>19</v>
      </c>
      <c r="Y42" s="6">
        <v>0</v>
      </c>
      <c r="Z42" s="6">
        <v>0</v>
      </c>
      <c r="AA42" s="6">
        <v>2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M42" s="6">
        <f t="shared" ref="AM42" si="42">P42+AB42</f>
        <v>10</v>
      </c>
      <c r="AN42" s="6">
        <f t="shared" ref="AN42" si="43">V42+AG42</f>
        <v>8</v>
      </c>
      <c r="AO42" s="6">
        <f t="shared" ref="AO42" si="44">P42+V42</f>
        <v>18</v>
      </c>
      <c r="AP42" s="6">
        <f t="shared" ref="AP42" si="45">AB42+AG42</f>
        <v>0</v>
      </c>
      <c r="AQ42" s="6">
        <f t="shared" ref="AQ42" si="46">IF(AT42="málotřídka",Q42+W42+AC42+AH42,Q42+AC42)</f>
        <v>246</v>
      </c>
      <c r="AR42" s="6">
        <f t="shared" ref="AR42" si="47">IF(AT42="málotřídka",0,W42+AH42)</f>
        <v>160</v>
      </c>
      <c r="AS42" s="6">
        <f t="shared" ref="AS42" si="48">AQ42+AR42</f>
        <v>406</v>
      </c>
      <c r="AT42" s="6" t="str">
        <f t="shared" ref="AT42" si="49">IF(AO42=0,"speciální škola",IF(AN42=0,"málotřídka","úplná škola"))</f>
        <v>úplná škola</v>
      </c>
      <c r="AU42" s="27"/>
      <c r="AV42" s="12">
        <v>16977.697721002209</v>
      </c>
      <c r="AW42" s="12">
        <v>24486.566031449278</v>
      </c>
      <c r="AX42" s="12">
        <v>785</v>
      </c>
      <c r="AY42" s="12">
        <v>785</v>
      </c>
      <c r="BA42" s="35">
        <v>1</v>
      </c>
      <c r="BB42" s="35">
        <v>1</v>
      </c>
      <c r="BC42" s="32">
        <v>1</v>
      </c>
      <c r="BD42" s="32">
        <v>1</v>
      </c>
      <c r="BF42" s="12">
        <f t="shared" si="30"/>
        <v>4176513.6393665434</v>
      </c>
      <c r="BG42" s="12">
        <f t="shared" si="31"/>
        <v>3917850.5650318842</v>
      </c>
      <c r="BH42" s="12">
        <f t="shared" si="32"/>
        <v>193110</v>
      </c>
      <c r="BI42" s="12">
        <f t="shared" si="33"/>
        <v>125600</v>
      </c>
    </row>
    <row r="43" spans="1:61">
      <c r="A43" s="6" t="s">
        <v>35</v>
      </c>
      <c r="B43" s="14" t="s">
        <v>42</v>
      </c>
      <c r="C43" s="14" t="s">
        <v>43</v>
      </c>
      <c r="D43" s="6" t="s">
        <v>196</v>
      </c>
      <c r="E43" s="8" t="s">
        <v>197</v>
      </c>
      <c r="F43" s="8" t="s">
        <v>198</v>
      </c>
      <c r="G43" s="8" t="s">
        <v>199</v>
      </c>
      <c r="H43" s="9">
        <v>1</v>
      </c>
      <c r="I43" s="10" t="s">
        <v>38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10</v>
      </c>
      <c r="Q43" s="8">
        <v>227</v>
      </c>
      <c r="R43" s="8">
        <v>1</v>
      </c>
      <c r="S43" s="8">
        <v>0</v>
      </c>
      <c r="T43" s="8">
        <v>0</v>
      </c>
      <c r="U43" s="8">
        <v>1</v>
      </c>
      <c r="V43" s="8">
        <v>8</v>
      </c>
      <c r="W43" s="8">
        <v>191</v>
      </c>
      <c r="X43" s="6">
        <v>1</v>
      </c>
      <c r="Y43" s="6">
        <v>0</v>
      </c>
      <c r="Z43" s="6">
        <v>0</v>
      </c>
      <c r="AA43" s="6">
        <v>1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M43" s="6">
        <v>10</v>
      </c>
      <c r="AN43" s="6">
        <v>8</v>
      </c>
      <c r="AO43" s="6">
        <v>18</v>
      </c>
      <c r="AP43" s="6">
        <v>0</v>
      </c>
      <c r="AQ43" s="6">
        <v>227</v>
      </c>
      <c r="AR43" s="6">
        <v>191</v>
      </c>
      <c r="AS43" s="6">
        <v>418</v>
      </c>
      <c r="AT43" s="6" t="s">
        <v>113</v>
      </c>
      <c r="AU43" s="27"/>
      <c r="AV43" s="12">
        <v>16663.775138608104</v>
      </c>
      <c r="AW43" s="12">
        <v>23555.723866951659</v>
      </c>
      <c r="AX43" s="12">
        <v>1150</v>
      </c>
      <c r="AY43" s="12">
        <v>975</v>
      </c>
      <c r="BA43" s="35">
        <v>1</v>
      </c>
      <c r="BB43" s="35">
        <v>1</v>
      </c>
      <c r="BC43" s="32">
        <v>1</v>
      </c>
      <c r="BD43" s="32">
        <v>1</v>
      </c>
      <c r="BF43" s="12">
        <f t="shared" si="30"/>
        <v>3782676.9564640396</v>
      </c>
      <c r="BG43" s="12">
        <f t="shared" si="31"/>
        <v>4499143.2585877664</v>
      </c>
      <c r="BH43" s="12">
        <f t="shared" si="32"/>
        <v>261050</v>
      </c>
      <c r="BI43" s="12">
        <f t="shared" si="33"/>
        <v>186225</v>
      </c>
    </row>
    <row r="44" spans="1:61">
      <c r="A44" s="6" t="s">
        <v>35</v>
      </c>
      <c r="B44" s="15" t="s">
        <v>44</v>
      </c>
      <c r="C44" s="15" t="s">
        <v>45</v>
      </c>
      <c r="D44" s="6" t="s">
        <v>200</v>
      </c>
      <c r="E44" s="8" t="s">
        <v>201</v>
      </c>
      <c r="F44" s="8" t="s">
        <v>202</v>
      </c>
      <c r="G44" s="8" t="s">
        <v>203</v>
      </c>
      <c r="H44" s="9">
        <v>1</v>
      </c>
      <c r="I44" s="10" t="s">
        <v>38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10</v>
      </c>
      <c r="Q44" s="8">
        <v>246</v>
      </c>
      <c r="R44" s="8">
        <v>14</v>
      </c>
      <c r="S44" s="8">
        <v>1</v>
      </c>
      <c r="T44" s="8">
        <v>0</v>
      </c>
      <c r="U44" s="8">
        <v>13</v>
      </c>
      <c r="V44" s="8">
        <v>8</v>
      </c>
      <c r="W44" s="8">
        <v>186</v>
      </c>
      <c r="X44" s="6">
        <v>24</v>
      </c>
      <c r="Y44" s="6">
        <v>2</v>
      </c>
      <c r="Z44" s="6">
        <v>1</v>
      </c>
      <c r="AA44" s="6">
        <v>21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M44" s="6">
        <v>10</v>
      </c>
      <c r="AN44" s="6">
        <v>8</v>
      </c>
      <c r="AO44" s="6">
        <v>18</v>
      </c>
      <c r="AP44" s="6">
        <v>0</v>
      </c>
      <c r="AQ44" s="6">
        <v>246</v>
      </c>
      <c r="AR44" s="6">
        <v>186</v>
      </c>
      <c r="AS44" s="6">
        <v>432</v>
      </c>
      <c r="AT44" s="6" t="s">
        <v>113</v>
      </c>
      <c r="AU44" s="27"/>
      <c r="AV44" s="12">
        <v>16184.049079754603</v>
      </c>
      <c r="AW44" s="12">
        <v>24463.678516228749</v>
      </c>
      <c r="AX44" s="12">
        <v>887</v>
      </c>
      <c r="AY44" s="12">
        <v>829</v>
      </c>
      <c r="BA44" s="35">
        <v>1</v>
      </c>
      <c r="BB44" s="35">
        <v>1</v>
      </c>
      <c r="BC44" s="32">
        <v>1</v>
      </c>
      <c r="BD44" s="32">
        <v>1</v>
      </c>
      <c r="BF44" s="12">
        <f t="shared" si="30"/>
        <v>3981276.0736196321</v>
      </c>
      <c r="BG44" s="12">
        <f t="shared" si="31"/>
        <v>4550244.2040185472</v>
      </c>
      <c r="BH44" s="12">
        <f t="shared" si="32"/>
        <v>218202</v>
      </c>
      <c r="BI44" s="12">
        <f t="shared" si="33"/>
        <v>154194</v>
      </c>
    </row>
    <row r="45" spans="1:61">
      <c r="A45" s="6" t="s">
        <v>35</v>
      </c>
      <c r="B45" s="17" t="s">
        <v>48</v>
      </c>
      <c r="C45" s="17" t="s">
        <v>49</v>
      </c>
      <c r="D45" s="6" t="s">
        <v>204</v>
      </c>
      <c r="E45" s="8" t="s">
        <v>205</v>
      </c>
      <c r="F45" s="8" t="s">
        <v>206</v>
      </c>
      <c r="G45" s="8" t="s">
        <v>207</v>
      </c>
      <c r="H45" s="9">
        <v>1</v>
      </c>
      <c r="I45" s="10" t="s">
        <v>38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11</v>
      </c>
      <c r="Q45" s="8">
        <v>284</v>
      </c>
      <c r="R45" s="8">
        <v>4</v>
      </c>
      <c r="S45" s="8">
        <v>0</v>
      </c>
      <c r="T45" s="8">
        <v>0</v>
      </c>
      <c r="U45" s="8">
        <v>4</v>
      </c>
      <c r="V45" s="8">
        <v>8</v>
      </c>
      <c r="W45" s="8">
        <v>160</v>
      </c>
      <c r="X45" s="6">
        <v>7</v>
      </c>
      <c r="Y45" s="6">
        <v>0</v>
      </c>
      <c r="Z45" s="6">
        <v>0</v>
      </c>
      <c r="AA45" s="6">
        <v>7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M45" s="6">
        <v>11</v>
      </c>
      <c r="AN45" s="6">
        <v>8</v>
      </c>
      <c r="AO45" s="6">
        <v>19</v>
      </c>
      <c r="AP45" s="6">
        <v>0</v>
      </c>
      <c r="AQ45" s="6">
        <v>284</v>
      </c>
      <c r="AR45" s="6">
        <v>160</v>
      </c>
      <c r="AS45" s="6">
        <v>444</v>
      </c>
      <c r="AT45" s="6" t="s">
        <v>113</v>
      </c>
      <c r="AU45" s="27"/>
      <c r="AV45" s="12">
        <v>15717.87941787942</v>
      </c>
      <c r="AW45" s="12">
        <v>24270.626003210273</v>
      </c>
      <c r="AX45" s="12">
        <v>916</v>
      </c>
      <c r="AY45" s="12">
        <v>952</v>
      </c>
      <c r="BA45" s="35">
        <v>1</v>
      </c>
      <c r="BB45" s="35">
        <v>1</v>
      </c>
      <c r="BC45" s="32">
        <v>1</v>
      </c>
      <c r="BD45" s="32">
        <v>1</v>
      </c>
      <c r="BF45" s="12">
        <f t="shared" si="30"/>
        <v>4463877.7546777548</v>
      </c>
      <c r="BG45" s="12">
        <f t="shared" si="31"/>
        <v>3883300.1605136436</v>
      </c>
      <c r="BH45" s="12">
        <f t="shared" si="32"/>
        <v>260144</v>
      </c>
      <c r="BI45" s="12">
        <f t="shared" si="33"/>
        <v>152320</v>
      </c>
    </row>
    <row r="46" spans="1:61">
      <c r="A46" s="6" t="s">
        <v>35</v>
      </c>
      <c r="B46" s="18" t="s">
        <v>50</v>
      </c>
      <c r="C46" s="18" t="s">
        <v>51</v>
      </c>
      <c r="D46" s="6" t="s">
        <v>208</v>
      </c>
      <c r="E46" s="8" t="s">
        <v>209</v>
      </c>
      <c r="F46" s="8" t="s">
        <v>210</v>
      </c>
      <c r="G46" s="8" t="s">
        <v>211</v>
      </c>
      <c r="H46" s="9">
        <v>1</v>
      </c>
      <c r="I46" s="10" t="s">
        <v>38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10</v>
      </c>
      <c r="Q46" s="8">
        <v>233</v>
      </c>
      <c r="R46" s="8">
        <v>5</v>
      </c>
      <c r="S46" s="8">
        <v>0</v>
      </c>
      <c r="T46" s="8">
        <v>0</v>
      </c>
      <c r="U46" s="8">
        <v>5</v>
      </c>
      <c r="V46" s="8">
        <v>8</v>
      </c>
      <c r="W46" s="8">
        <v>196</v>
      </c>
      <c r="X46" s="6">
        <v>7</v>
      </c>
      <c r="Y46" s="6">
        <v>0</v>
      </c>
      <c r="Z46" s="6">
        <v>0</v>
      </c>
      <c r="AA46" s="6">
        <v>6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M46" s="6">
        <v>10</v>
      </c>
      <c r="AN46" s="6">
        <v>8</v>
      </c>
      <c r="AO46" s="6">
        <v>18</v>
      </c>
      <c r="AP46" s="6">
        <v>0</v>
      </c>
      <c r="AQ46" s="6">
        <v>233</v>
      </c>
      <c r="AR46" s="6">
        <v>196</v>
      </c>
      <c r="AS46" s="6">
        <v>429</v>
      </c>
      <c r="AT46" s="6" t="s">
        <v>113</v>
      </c>
      <c r="AU46" s="27"/>
      <c r="AV46" s="12">
        <v>17218.685942388605</v>
      </c>
      <c r="AW46" s="12">
        <v>23216.233907920574</v>
      </c>
      <c r="AX46" s="12">
        <v>1020</v>
      </c>
      <c r="AY46" s="12">
        <v>1020</v>
      </c>
      <c r="BA46" s="35">
        <v>1</v>
      </c>
      <c r="BB46" s="35">
        <v>1</v>
      </c>
      <c r="BC46" s="32">
        <v>1</v>
      </c>
      <c r="BD46" s="32">
        <v>1</v>
      </c>
      <c r="BF46" s="12">
        <f t="shared" si="30"/>
        <v>4011953.824576545</v>
      </c>
      <c r="BG46" s="12">
        <f t="shared" si="31"/>
        <v>4550381.8459524326</v>
      </c>
      <c r="BH46" s="12">
        <f t="shared" si="32"/>
        <v>237660</v>
      </c>
      <c r="BI46" s="12">
        <f t="shared" si="33"/>
        <v>199920</v>
      </c>
    </row>
    <row r="47" spans="1:61">
      <c r="A47" s="6" t="s">
        <v>35</v>
      </c>
      <c r="B47" s="19" t="s">
        <v>52</v>
      </c>
      <c r="C47" s="19" t="s">
        <v>53</v>
      </c>
      <c r="D47" s="6" t="s">
        <v>212</v>
      </c>
      <c r="E47" s="8" t="s">
        <v>213</v>
      </c>
      <c r="F47" s="8" t="s">
        <v>214</v>
      </c>
      <c r="G47" s="8" t="s">
        <v>215</v>
      </c>
      <c r="H47" s="9">
        <v>1</v>
      </c>
      <c r="I47" s="10" t="s">
        <v>38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10</v>
      </c>
      <c r="Q47" s="8">
        <v>256</v>
      </c>
      <c r="R47" s="8">
        <v>30</v>
      </c>
      <c r="S47" s="8">
        <v>0</v>
      </c>
      <c r="T47" s="8">
        <v>0</v>
      </c>
      <c r="U47" s="8">
        <v>30</v>
      </c>
      <c r="V47" s="8">
        <v>8</v>
      </c>
      <c r="W47" s="8">
        <v>169</v>
      </c>
      <c r="X47" s="6">
        <v>20</v>
      </c>
      <c r="Y47" s="6">
        <v>0</v>
      </c>
      <c r="Z47" s="6">
        <v>0</v>
      </c>
      <c r="AA47" s="6">
        <v>20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M47" s="6">
        <v>10</v>
      </c>
      <c r="AN47" s="6">
        <v>8</v>
      </c>
      <c r="AO47" s="6">
        <v>18</v>
      </c>
      <c r="AP47" s="6">
        <v>0</v>
      </c>
      <c r="AQ47" s="6">
        <v>256</v>
      </c>
      <c r="AR47" s="6">
        <v>169</v>
      </c>
      <c r="AS47" s="6">
        <v>425</v>
      </c>
      <c r="AT47" s="6" t="s">
        <v>113</v>
      </c>
      <c r="AU47" s="27"/>
      <c r="AV47" s="12">
        <v>16418.096723868955</v>
      </c>
      <c r="AW47" s="12">
        <v>24286.153846153848</v>
      </c>
      <c r="AX47" s="12">
        <v>979</v>
      </c>
      <c r="AY47" s="12">
        <v>752</v>
      </c>
      <c r="BA47" s="35">
        <v>1</v>
      </c>
      <c r="BB47" s="35">
        <v>1</v>
      </c>
      <c r="BC47" s="32">
        <v>1</v>
      </c>
      <c r="BD47" s="32">
        <v>1</v>
      </c>
      <c r="BF47" s="12">
        <f t="shared" si="30"/>
        <v>4203032.7613104526</v>
      </c>
      <c r="BG47" s="12">
        <f t="shared" si="31"/>
        <v>4104360.0000000005</v>
      </c>
      <c r="BH47" s="12">
        <f t="shared" si="32"/>
        <v>250624</v>
      </c>
      <c r="BI47" s="12">
        <f t="shared" si="33"/>
        <v>127088</v>
      </c>
    </row>
    <row r="48" spans="1:61">
      <c r="A48" s="6" t="s">
        <v>35</v>
      </c>
      <c r="B48" s="20" t="s">
        <v>56</v>
      </c>
      <c r="C48" s="20" t="s">
        <v>57</v>
      </c>
      <c r="D48" s="6" t="s">
        <v>216</v>
      </c>
      <c r="E48" s="8" t="s">
        <v>217</v>
      </c>
      <c r="F48" s="8" t="s">
        <v>218</v>
      </c>
      <c r="G48" s="8" t="s">
        <v>219</v>
      </c>
      <c r="H48" s="9">
        <v>1</v>
      </c>
      <c r="I48" s="10" t="s">
        <v>38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10</v>
      </c>
      <c r="Q48" s="8">
        <v>224</v>
      </c>
      <c r="R48" s="8">
        <v>12</v>
      </c>
      <c r="S48" s="8">
        <v>2</v>
      </c>
      <c r="T48" s="8">
        <v>0</v>
      </c>
      <c r="U48" s="8">
        <v>0</v>
      </c>
      <c r="V48" s="8">
        <v>8</v>
      </c>
      <c r="W48" s="8">
        <v>205</v>
      </c>
      <c r="X48" s="6">
        <v>35</v>
      </c>
      <c r="Y48" s="6">
        <v>0</v>
      </c>
      <c r="Z48" s="6">
        <v>0</v>
      </c>
      <c r="AA48" s="6">
        <v>7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M48" s="6">
        <v>10</v>
      </c>
      <c r="AN48" s="6">
        <v>8</v>
      </c>
      <c r="AO48" s="6">
        <v>18</v>
      </c>
      <c r="AP48" s="6">
        <v>0</v>
      </c>
      <c r="AQ48" s="6">
        <v>224</v>
      </c>
      <c r="AR48" s="6">
        <v>205</v>
      </c>
      <c r="AS48" s="6">
        <v>429</v>
      </c>
      <c r="AT48" s="6" t="s">
        <v>113</v>
      </c>
      <c r="AU48" s="27"/>
      <c r="AV48" s="12">
        <v>16475.477290781695</v>
      </c>
      <c r="AW48" s="12">
        <v>23174.901738759963</v>
      </c>
      <c r="AX48" s="12">
        <v>1027</v>
      </c>
      <c r="AY48" s="12">
        <v>941</v>
      </c>
      <c r="BA48" s="35">
        <v>1</v>
      </c>
      <c r="BB48" s="35">
        <v>1</v>
      </c>
      <c r="BC48" s="32">
        <v>1</v>
      </c>
      <c r="BD48" s="32">
        <v>1</v>
      </c>
      <c r="BF48" s="12">
        <f t="shared" si="30"/>
        <v>3690506.9131350997</v>
      </c>
      <c r="BG48" s="12">
        <f t="shared" si="31"/>
        <v>4750854.8564457921</v>
      </c>
      <c r="BH48" s="12">
        <f t="shared" si="32"/>
        <v>230048</v>
      </c>
      <c r="BI48" s="12">
        <f t="shared" si="33"/>
        <v>192905</v>
      </c>
    </row>
    <row r="49" spans="1:61">
      <c r="A49" s="6" t="s">
        <v>35</v>
      </c>
      <c r="B49" s="21" t="s">
        <v>58</v>
      </c>
      <c r="C49" s="21" t="s">
        <v>59</v>
      </c>
      <c r="D49" s="6" t="s">
        <v>220</v>
      </c>
      <c r="E49" s="8" t="s">
        <v>221</v>
      </c>
      <c r="F49" s="8" t="s">
        <v>222</v>
      </c>
      <c r="G49" s="8" t="s">
        <v>223</v>
      </c>
      <c r="H49" s="9">
        <v>1</v>
      </c>
      <c r="I49" s="10" t="s">
        <v>38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10</v>
      </c>
      <c r="Q49" s="8">
        <v>232</v>
      </c>
      <c r="R49" s="8">
        <v>9</v>
      </c>
      <c r="S49" s="8">
        <v>0</v>
      </c>
      <c r="T49" s="8">
        <v>3</v>
      </c>
      <c r="U49" s="8">
        <v>5</v>
      </c>
      <c r="V49" s="8">
        <v>8</v>
      </c>
      <c r="W49" s="8">
        <v>176</v>
      </c>
      <c r="X49" s="6">
        <v>10</v>
      </c>
      <c r="Y49" s="6">
        <v>2</v>
      </c>
      <c r="Z49" s="6">
        <v>0</v>
      </c>
      <c r="AA49" s="6">
        <v>6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M49" s="6">
        <v>10</v>
      </c>
      <c r="AN49" s="6">
        <v>8</v>
      </c>
      <c r="AO49" s="6">
        <v>18</v>
      </c>
      <c r="AP49" s="6">
        <v>0</v>
      </c>
      <c r="AQ49" s="6">
        <v>232</v>
      </c>
      <c r="AR49" s="6">
        <v>176</v>
      </c>
      <c r="AS49" s="6">
        <v>408</v>
      </c>
      <c r="AT49" s="6" t="s">
        <v>113</v>
      </c>
      <c r="AU49" s="27"/>
      <c r="AV49" s="12">
        <v>17648.647128311863</v>
      </c>
      <c r="AW49" s="12">
        <v>23708.909544321014</v>
      </c>
      <c r="AX49" s="12">
        <v>951</v>
      </c>
      <c r="AY49" s="12">
        <v>992</v>
      </c>
      <c r="BA49" s="35">
        <v>1</v>
      </c>
      <c r="BB49" s="35">
        <v>1</v>
      </c>
      <c r="BC49" s="32">
        <v>1</v>
      </c>
      <c r="BD49" s="32">
        <v>1</v>
      </c>
      <c r="BF49" s="12">
        <f t="shared" si="30"/>
        <v>4094486.1337683522</v>
      </c>
      <c r="BG49" s="12">
        <f t="shared" si="31"/>
        <v>4172768.0798004982</v>
      </c>
      <c r="BH49" s="12">
        <f t="shared" si="32"/>
        <v>220632</v>
      </c>
      <c r="BI49" s="12">
        <f t="shared" si="33"/>
        <v>174592</v>
      </c>
    </row>
    <row r="50" spans="1:61">
      <c r="A50" s="6" t="s">
        <v>35</v>
      </c>
      <c r="B50" s="22" t="s">
        <v>60</v>
      </c>
      <c r="C50" s="22" t="s">
        <v>61</v>
      </c>
      <c r="D50" s="6" t="s">
        <v>224</v>
      </c>
      <c r="E50" s="8" t="s">
        <v>225</v>
      </c>
      <c r="F50" s="8" t="s">
        <v>226</v>
      </c>
      <c r="G50" s="8" t="s">
        <v>227</v>
      </c>
      <c r="H50" s="9">
        <v>1</v>
      </c>
      <c r="I50" s="10" t="s">
        <v>38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10</v>
      </c>
      <c r="Q50" s="8">
        <v>216</v>
      </c>
      <c r="R50" s="8">
        <v>10</v>
      </c>
      <c r="S50" s="8">
        <v>0</v>
      </c>
      <c r="T50" s="8">
        <v>0</v>
      </c>
      <c r="U50" s="8">
        <v>5</v>
      </c>
      <c r="V50" s="8">
        <v>8</v>
      </c>
      <c r="W50" s="8">
        <v>212</v>
      </c>
      <c r="X50" s="6">
        <v>34</v>
      </c>
      <c r="Y50" s="6">
        <v>0</v>
      </c>
      <c r="Z50" s="6">
        <v>0</v>
      </c>
      <c r="AA50" s="6">
        <v>5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M50" s="6">
        <v>10</v>
      </c>
      <c r="AN50" s="6">
        <v>8</v>
      </c>
      <c r="AO50" s="6">
        <v>18</v>
      </c>
      <c r="AP50" s="6">
        <v>0</v>
      </c>
      <c r="AQ50" s="6">
        <v>216</v>
      </c>
      <c r="AR50" s="6">
        <v>212</v>
      </c>
      <c r="AS50" s="6">
        <v>428</v>
      </c>
      <c r="AT50" s="6" t="s">
        <v>113</v>
      </c>
      <c r="AU50" s="27"/>
      <c r="AV50" s="12">
        <v>17489.403973509932</v>
      </c>
      <c r="AW50" s="12">
        <v>23685.201793721972</v>
      </c>
      <c r="AX50" s="12">
        <v>1038</v>
      </c>
      <c r="AY50" s="12">
        <v>1038</v>
      </c>
      <c r="BA50" s="35">
        <v>1</v>
      </c>
      <c r="BB50" s="35">
        <v>1</v>
      </c>
      <c r="BC50" s="32">
        <v>1</v>
      </c>
      <c r="BD50" s="32">
        <v>1</v>
      </c>
      <c r="BF50" s="12">
        <f t="shared" si="30"/>
        <v>3777711.2582781455</v>
      </c>
      <c r="BG50" s="12">
        <f t="shared" si="31"/>
        <v>5021262.7802690584</v>
      </c>
      <c r="BH50" s="12">
        <f t="shared" si="32"/>
        <v>224208</v>
      </c>
      <c r="BI50" s="12">
        <f t="shared" si="33"/>
        <v>220056</v>
      </c>
    </row>
    <row r="51" spans="1:61">
      <c r="A51" s="6" t="s">
        <v>35</v>
      </c>
      <c r="B51" s="23" t="s">
        <v>66</v>
      </c>
      <c r="C51" s="23" t="s">
        <v>67</v>
      </c>
      <c r="D51" s="6" t="s">
        <v>228</v>
      </c>
      <c r="E51" s="8" t="s">
        <v>229</v>
      </c>
      <c r="F51" s="8" t="s">
        <v>230</v>
      </c>
      <c r="G51" s="8" t="s">
        <v>231</v>
      </c>
      <c r="H51" s="9">
        <v>1</v>
      </c>
      <c r="I51" s="10" t="s">
        <v>38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10</v>
      </c>
      <c r="Q51" s="8">
        <v>248</v>
      </c>
      <c r="R51" s="8">
        <v>10</v>
      </c>
      <c r="S51" s="8">
        <v>0</v>
      </c>
      <c r="T51" s="8">
        <v>0</v>
      </c>
      <c r="U51" s="8">
        <v>10</v>
      </c>
      <c r="V51" s="8">
        <v>8</v>
      </c>
      <c r="W51" s="8">
        <v>160</v>
      </c>
      <c r="X51" s="6">
        <v>4</v>
      </c>
      <c r="Y51" s="6">
        <v>0</v>
      </c>
      <c r="Z51" s="6">
        <v>0</v>
      </c>
      <c r="AA51" s="6">
        <v>4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M51" s="6">
        <v>10</v>
      </c>
      <c r="AN51" s="6">
        <v>8</v>
      </c>
      <c r="AO51" s="6">
        <v>18</v>
      </c>
      <c r="AP51" s="6">
        <v>0</v>
      </c>
      <c r="AQ51" s="6">
        <v>248</v>
      </c>
      <c r="AR51" s="6">
        <v>160</v>
      </c>
      <c r="AS51" s="6">
        <v>408</v>
      </c>
      <c r="AT51" s="6" t="s">
        <v>113</v>
      </c>
      <c r="AU51" s="27"/>
      <c r="AV51" s="12">
        <v>15910.818494688016</v>
      </c>
      <c r="AW51" s="12">
        <v>24865.227219580636</v>
      </c>
      <c r="AX51" s="12">
        <v>982</v>
      </c>
      <c r="AY51" s="12">
        <v>982</v>
      </c>
      <c r="BA51" s="35">
        <v>1</v>
      </c>
      <c r="BB51" s="35">
        <v>1</v>
      </c>
      <c r="BC51" s="32">
        <v>1</v>
      </c>
      <c r="BD51" s="32">
        <v>1</v>
      </c>
      <c r="BF51" s="12">
        <f t="shared" si="30"/>
        <v>3945882.9866826278</v>
      </c>
      <c r="BG51" s="12">
        <f t="shared" si="31"/>
        <v>3978436.355132902</v>
      </c>
      <c r="BH51" s="12">
        <f t="shared" si="32"/>
        <v>243536</v>
      </c>
      <c r="BI51" s="12">
        <f t="shared" si="33"/>
        <v>157120</v>
      </c>
    </row>
    <row r="52" spans="1:61">
      <c r="A52" s="6" t="s">
        <v>35</v>
      </c>
      <c r="B52" s="25" t="s">
        <v>74</v>
      </c>
      <c r="C52" s="25" t="s">
        <v>75</v>
      </c>
      <c r="D52" s="6" t="s">
        <v>232</v>
      </c>
      <c r="E52" s="8" t="s">
        <v>233</v>
      </c>
      <c r="F52" s="8" t="s">
        <v>234</v>
      </c>
      <c r="G52" s="8" t="s">
        <v>235</v>
      </c>
      <c r="H52" s="9">
        <v>1</v>
      </c>
      <c r="I52" s="10" t="s">
        <v>38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10</v>
      </c>
      <c r="Q52" s="8">
        <v>247</v>
      </c>
      <c r="R52" s="8">
        <v>19</v>
      </c>
      <c r="S52" s="8">
        <v>1</v>
      </c>
      <c r="T52" s="8">
        <v>2</v>
      </c>
      <c r="U52" s="8">
        <v>14</v>
      </c>
      <c r="V52" s="8">
        <v>8</v>
      </c>
      <c r="W52" s="8">
        <v>184</v>
      </c>
      <c r="X52" s="6">
        <v>38</v>
      </c>
      <c r="Y52" s="6">
        <v>5</v>
      </c>
      <c r="Z52" s="6">
        <v>1</v>
      </c>
      <c r="AA52" s="6">
        <v>20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M52" s="6">
        <v>10</v>
      </c>
      <c r="AN52" s="6">
        <v>8</v>
      </c>
      <c r="AO52" s="6">
        <v>18</v>
      </c>
      <c r="AP52" s="6">
        <v>0</v>
      </c>
      <c r="AQ52" s="6">
        <v>247</v>
      </c>
      <c r="AR52" s="6">
        <v>184</v>
      </c>
      <c r="AS52" s="6">
        <v>431</v>
      </c>
      <c r="AT52" s="6" t="s">
        <v>113</v>
      </c>
      <c r="AU52" s="27"/>
      <c r="AV52" s="12">
        <v>17046.356304674289</v>
      </c>
      <c r="AW52" s="12">
        <v>24757.551874922025</v>
      </c>
      <c r="AX52" s="12">
        <v>1060</v>
      </c>
      <c r="AY52" s="12">
        <v>1060</v>
      </c>
      <c r="BA52" s="35">
        <v>1</v>
      </c>
      <c r="BB52" s="35">
        <v>1</v>
      </c>
      <c r="BC52" s="32">
        <v>1</v>
      </c>
      <c r="BD52" s="32">
        <v>1</v>
      </c>
      <c r="BF52" s="12">
        <f t="shared" si="30"/>
        <v>4210450.0072545493</v>
      </c>
      <c r="BG52" s="12">
        <f t="shared" si="31"/>
        <v>4555389.5449856529</v>
      </c>
      <c r="BH52" s="12">
        <f t="shared" si="32"/>
        <v>261820</v>
      </c>
      <c r="BI52" s="12">
        <f t="shared" si="33"/>
        <v>195040</v>
      </c>
    </row>
  </sheetData>
  <mergeCells count="15">
    <mergeCell ref="AV2:AY3"/>
    <mergeCell ref="BF2:BI3"/>
    <mergeCell ref="BC3:BD3"/>
    <mergeCell ref="BA2:BD2"/>
    <mergeCell ref="BA3:BB3"/>
    <mergeCell ref="AG3:AK3"/>
    <mergeCell ref="J2:O2"/>
    <mergeCell ref="P2:AA2"/>
    <mergeCell ref="AB2:AK2"/>
    <mergeCell ref="AM2:AT3"/>
    <mergeCell ref="J3:K3"/>
    <mergeCell ref="L3:O3"/>
    <mergeCell ref="P3:U3"/>
    <mergeCell ref="V3:AA3"/>
    <mergeCell ref="AB3:AF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Tabulka 1 - model ZŠ pedag</vt:lpstr>
      <vt:lpstr>Tabulka 2 - model ZŠ pedag</vt:lpstr>
      <vt:lpstr>ZŠ modelové školy</vt:lpstr>
    </vt:vector>
  </TitlesOfParts>
  <Company>MSMT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Cahová Lenka</dc:creator>
  <cp:lastModifiedBy>OSPZV3 ospzv3</cp:lastModifiedBy>
  <cp:lastPrinted>2016-04-08T10:17:17Z</cp:lastPrinted>
  <dcterms:created xsi:type="dcterms:W3CDTF">2014-09-16T10:23:32Z</dcterms:created>
  <dcterms:modified xsi:type="dcterms:W3CDTF">2016-04-20T09:18:20Z</dcterms:modified>
</cp:coreProperties>
</file>